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05" windowHeight="11880" firstSheet="4" activeTab="5"/>
  </bookViews>
  <sheets>
    <sheet name="1.政府性基金预算收入表" sheetId="1" r:id="rId1"/>
    <sheet name="2.政府性基金预算支出表" sheetId="2" r:id="rId2"/>
    <sheet name="3.政府性基金预算支出明细表（项级）" sheetId="3" r:id="rId3"/>
    <sheet name="4.政府性基金转移支付表" sheetId="4" r:id="rId4"/>
    <sheet name="5.专项债务限额和余额情况表" sheetId="5" r:id="rId5"/>
    <sheet name="6.专项债务限额和余额情况表（分地区）" sheetId="6" r:id="rId6"/>
  </sheets>
  <definedNames>
    <definedName name="_xlnm.Print_Area" localSheetId="0">'1.政府性基金预算收入表'!$A$2:$D$25</definedName>
    <definedName name="_xlnm.Print_Titles" localSheetId="0">'1.政府性基金预算收入表'!$2:$4</definedName>
    <definedName name="_xlnm.Print_Titles" localSheetId="2">'3.政府性基金预算支出明细表（项级）'!$2:$5</definedName>
    <definedName name="地区名称">#REF!</definedName>
  </definedNames>
  <calcPr fullCalcOnLoad="1" iterate="1" iterateCount="100" iterateDelta="0.001"/>
</workbook>
</file>

<file path=xl/sharedStrings.xml><?xml version="1.0" encoding="utf-8"?>
<sst xmlns="http://schemas.openxmlformats.org/spreadsheetml/2006/main" count="389" uniqueCount="272">
  <si>
    <t>附表十三</t>
  </si>
  <si>
    <t>2021年宜阳县政府性基金预算收入表</t>
  </si>
  <si>
    <t>单位：万元</t>
  </si>
  <si>
    <t>项    目</t>
  </si>
  <si>
    <t>2020年执行数</t>
  </si>
  <si>
    <t>2021年预算数</t>
  </si>
  <si>
    <t>预算数为决算（执行）数%</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</si>
  <si>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</si>
  <si>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</si>
  <si>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</si>
  <si>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</si>
  <si>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</si>
  <si>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</si>
  <si>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</si>
  <si>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</si>
  <si>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</si>
  <si>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</si>
  <si>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</si>
  <si>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</si>
  <si>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</si>
  <si>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</si>
  <si>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</si>
  <si>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</si>
  <si>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</si>
  <si>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收    入    合    计</t>
  </si>
  <si>
    <t>附表十四</t>
  </si>
  <si>
    <t>2021年宜阳县政府性基金预算支出表</t>
  </si>
  <si>
    <t>项     目</t>
  </si>
  <si>
    <t>一、文化旅游体育与传媒支出</t>
  </si>
  <si>
    <t xml:space="preserve">   国家电影事业发展专项资金安排的支出</t>
  </si>
  <si>
    <t xml:space="preserve">   旅游发展基金支出</t>
  </si>
  <si>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</si>
  <si>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</si>
  <si>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</si>
  <si>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</si>
  <si>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</si>
  <si>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</si>
  <si>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</si>
  <si>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</si>
  <si>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</si>
  <si>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</si>
  <si>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</si>
  <si>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</si>
  <si>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</si>
  <si>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污水处理费收入安排的支出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</si>
  <si>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</si>
  <si>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</si>
  <si>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</si>
  <si>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</si>
  <si>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</si>
  <si>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</si>
  <si>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</si>
  <si>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</si>
  <si>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</si>
  <si>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</si>
  <si>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</si>
  <si>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</si>
  <si>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</si>
  <si>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</si>
  <si>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</si>
  <si>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</si>
  <si>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</si>
  <si>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</si>
  <si>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</si>
  <si>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</si>
  <si>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</si>
  <si>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</si>
  <si>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</si>
  <si>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</si>
  <si>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</si>
  <si>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</si>
  <si>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</si>
  <si>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</si>
  <si>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</si>
  <si>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十二、抗疫特别国债安排的支出</t>
  </si>
  <si>
    <t>支出合计</t>
  </si>
  <si>
    <t>附表十五</t>
  </si>
  <si>
    <t>2021年宜阳县本级政府性基金预算支出表</t>
  </si>
  <si>
    <r>
      <t xml:space="preserve">项    </t>
    </r>
    <r>
      <rPr>
        <b/>
        <sz val="12"/>
        <rFont val="宋体"/>
        <family val="0"/>
      </rPr>
      <t>目</t>
    </r>
  </si>
  <si>
    <t>金 额</t>
  </si>
  <si>
    <t xml:space="preserve">      资助国产影片放映</t>
  </si>
  <si>
    <t xml:space="preserve">      资助影院建设</t>
  </si>
  <si>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</si>
  <si>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</si>
  <si>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</si>
  <si>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</si>
  <si>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</si>
  <si>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</si>
  <si>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</si>
  <si>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</si>
  <si>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</si>
  <si>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</si>
  <si>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</si>
  <si>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</si>
  <si>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</si>
  <si>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</si>
  <si>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</si>
  <si>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</si>
  <si>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</si>
  <si>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</si>
  <si>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</si>
  <si>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</si>
  <si>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</si>
  <si>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</si>
  <si>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</si>
  <si>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</si>
  <si>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</si>
  <si>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</si>
  <si>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</si>
  <si>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</si>
  <si>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</si>
  <si>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</si>
  <si>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</si>
  <si>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</si>
  <si>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</si>
  <si>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</si>
  <si>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</si>
  <si>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</si>
  <si>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</si>
  <si>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</si>
  <si>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棚户区改造专项债券收入安排的支出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</si>
  <si>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</si>
  <si>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</si>
  <si>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</si>
  <si>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</si>
  <si>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</si>
  <si>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</si>
  <si>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</si>
  <si>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</si>
  <si>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</si>
  <si>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</si>
  <si>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</si>
  <si>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</si>
  <si>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</si>
  <si>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</si>
  <si>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</si>
  <si>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</si>
  <si>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</si>
  <si>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</si>
  <si>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</si>
  <si>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</si>
  <si>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</si>
  <si>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</si>
  <si>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</si>
  <si>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</si>
  <si>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</si>
  <si>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</si>
  <si>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</si>
  <si>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</si>
  <si>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</si>
  <si>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</si>
  <si>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</si>
  <si>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</si>
  <si>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</si>
  <si>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</si>
  <si>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</si>
  <si>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</si>
  <si>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</si>
  <si>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</si>
  <si>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</si>
  <si>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</si>
  <si>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</si>
  <si>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</si>
  <si>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</si>
  <si>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</si>
  <si>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</si>
  <si>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</si>
  <si>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</si>
  <si>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</si>
  <si>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</si>
  <si>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</si>
  <si>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</si>
  <si>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</si>
  <si>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八、其他支出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</si>
  <si>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</si>
  <si>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</si>
  <si>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</si>
  <si>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</si>
  <si>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</si>
  <si>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</si>
  <si>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</si>
  <si>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</si>
  <si>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</si>
  <si>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</si>
  <si>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</si>
  <si>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</si>
  <si>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</si>
  <si>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</si>
  <si>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</si>
  <si>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</si>
  <si>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</si>
  <si>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</si>
  <si>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</si>
  <si>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</si>
  <si>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国有土地使用权出让金债务付息支出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</si>
  <si>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</si>
  <si>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</si>
  <si>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</si>
  <si>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</si>
  <si>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</si>
  <si>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</si>
  <si>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</si>
  <si>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</si>
  <si>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</si>
  <si>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</si>
  <si>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</si>
  <si>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</si>
  <si>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</si>
  <si>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</si>
  <si>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</si>
  <si>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</si>
  <si>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</si>
  <si>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</si>
  <si>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</si>
  <si>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</si>
  <si>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</si>
  <si>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</si>
  <si>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</si>
  <si>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</si>
  <si>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</si>
  <si>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</si>
  <si>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</si>
  <si>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</si>
  <si>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  出  合  计</t>
  </si>
  <si>
    <t>附表十六</t>
  </si>
  <si>
    <t xml:space="preserve"> </t>
  </si>
  <si>
    <t>2021年宜阳县政府性基金转移支付预算表</t>
  </si>
  <si>
    <t>收        入</t>
  </si>
  <si>
    <t>支      出</t>
  </si>
  <si>
    <t>项        目</t>
  </si>
  <si>
    <t>八、科学技术支出</t>
  </si>
  <si>
    <t>收  入  合  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</si>
  <si>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</si>
  <si>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</si>
  <si>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</si>
  <si>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</si>
  <si>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</si>
  <si>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</si>
  <si>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</si>
  <si>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</si>
  <si>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</si>
  <si>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</si>
  <si>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</si>
  <si>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</si>
  <si>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</si>
  <si>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</si>
  <si>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</si>
  <si>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</si>
  <si>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</si>
  <si>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  入  总  计</t>
  </si>
  <si>
    <t>支  出  总  计</t>
  </si>
  <si>
    <t>附表十七</t>
  </si>
  <si>
    <t>宜阳县政府专项债务限额和余额情况表</t>
  </si>
  <si>
    <t>项目</t>
  </si>
  <si>
    <t>预算数</t>
  </si>
  <si>
    <t>执行数</t>
  </si>
  <si>
    <t>一、2019年末政府专项债务余额实际数</t>
  </si>
  <si>
    <t>二、2020年末政府专项债务余额限额</t>
  </si>
  <si>
    <t>三、2020年政府专项债券上级转贷额</t>
  </si>
  <si>
    <t>四、2020年政府专项债券还本额</t>
  </si>
  <si>
    <t>五、2020年末政府专项债务付息支出</t>
  </si>
  <si>
    <t>六、2020年末政府专项债务余额</t>
  </si>
  <si>
    <t>七、2021年下达政府新增专项债务限额</t>
  </si>
  <si>
    <t>八、2021年度政府专项债务付息支出</t>
  </si>
  <si>
    <t>备注：债务余额含政府负有偿还责任的外债余额。</t>
  </si>
  <si>
    <t>附表十八</t>
  </si>
  <si>
    <t>宜阳县政府专项债务限额和余额情况表（分地区）</t>
  </si>
  <si>
    <t>区划编码</t>
  </si>
  <si>
    <t>地区</t>
  </si>
  <si>
    <t>2020年末政府债务余额</t>
  </si>
  <si>
    <t>2020年限额</t>
  </si>
  <si>
    <t>宜阳县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</si>
</sst>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s>
  <fonts count="39">
    <font>
      <sz val="12"/>
      <name val="宋体"/>
      <family val="0"/>
    </font>
    <font>
      <b/>
      <sz val="18"/>
      <color indexed="8"/>
      <name val="宋体"/>
      <family val="0"/>
    </font>
    <font>
      <sz val="10"/>
      <name val="宋体"/>
      <family val="0"/>
    </font>
    <font>
      <sz val="12"/>
      <color indexed="8"/>
      <name val="宋体"/>
      <family val="0"/>
    </font>
    <font>
      <b/>
      <sz val="11"/>
      <color indexed="8"/>
      <name val="宋体"/>
      <family val="0"/>
    </font>
    <font>
      <sz val="11"/>
      <color indexed="8"/>
      <name val="宋体"/>
      <family val="0"/>
    </font>
    <font>
      <b/>
      <sz val="17"/>
      <color indexed="8"/>
      <name val="宋体"/>
      <family val="0"/>
    </font>
    <font>
      <sz val="14"/>
      <color indexed="8"/>
      <name val="宋体"/>
      <family val="0"/>
    </font>
    <font>
      <b/>
      <sz val="16"/>
      <name val="黑体"/>
      <family val="3"/>
    </font>
    <font>
      <sz val="12"/>
      <name val="黑体"/>
      <family val="3"/>
    </font>
    <font>
      <b/>
      <sz val="14"/>
      <name val="宋体"/>
      <family val="0"/>
    </font>
    <font>
      <b/>
      <sz val="12"/>
      <name val="宋体"/>
      <family val="0"/>
    </font>
    <font>
      <sz val="11"/>
      <name val="宋体"/>
      <family val="0"/>
    </font>
    <font>
      <b/>
      <sz val="11"/>
      <name val="宋体"/>
      <family val="0"/>
    </font>
    <font>
      <b/>
      <sz val="10"/>
      <name val="宋体"/>
      <family val="0"/>
    </font>
    <font>
      <b/>
      <sz val="20"/>
      <name val="黑体"/>
      <family val="3"/>
    </font>
    <font>
      <sz val="9"/>
      <name val="宋体"/>
      <family val="0"/>
    </font>
    <font>
      <sz val="11"/>
      <color indexed="9"/>
      <name val="宋体"/>
      <family val="0"/>
    </font>
    <font>
      <sz val="11"/>
      <color indexed="62"/>
      <name val="宋体"/>
      <family val="0"/>
    </font>
    <font>
      <b/>
      <sz val="11"/>
      <color indexed="56"/>
      <name val="宋体"/>
      <family val="0"/>
    </font>
    <font>
      <sz val="11"/>
      <color indexed="20"/>
      <name val="宋体"/>
      <family val="0"/>
    </font>
    <font>
      <u val="single"/>
      <sz val="12"/>
      <color indexed="12"/>
      <name val="宋体"/>
      <family val="0"/>
    </font>
    <font>
      <u val="single"/>
      <sz val="12"/>
      <color indexed="36"/>
      <name val="宋体"/>
      <family val="0"/>
    </font>
    <font>
      <sz val="11"/>
      <color indexed="10"/>
      <name val="宋体"/>
      <family val="0"/>
    </font>
    <font>
      <sz val="11"/>
      <color indexed="6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sz val="11"/>
      <color indexed="17"/>
      <name val="宋体"/>
      <family val="0"/>
    </font>
    <font>
      <b/>
      <sz val="13"/>
      <color indexed="56"/>
      <name val="宋体"/>
      <family val="0"/>
    </font>
    <font>
      <b/>
      <sz val="11"/>
      <color indexed="63"/>
      <name val="宋体"/>
      <family val="0"/>
    </font>
    <font>
      <sz val="10"/>
      <name val="Arial"/>
      <family val="2"/>
    </font>
    <font>
      <sz val="10"/>
      <color indexed="8"/>
      <name val="Arial"/>
      <family val="2"/>
    </font>
    <font>
      <sz val="10"/>
      <name val="Helv"/>
      <family val="2"/>
    </font>
    <font>
      <sz val="11"/>
      <color theme="1"/>
      <name val="Calibri"/>
      <family val="0"/>
    </font>
    <font>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5" fillId="2" borderId="0" applyNumberFormat="0" applyBorder="0" applyAlignment="0" applyProtection="0"/>
    <xf numFmtId="0" fontId="18" fillId="3" borderId="1" applyNumberFormat="0" applyAlignment="0" applyProtection="0"/>
    <xf numFmtId="0" fontId="16" fillId="0" borderId="0">
      <alignment/>
      <protection/>
    </xf>
    <xf numFmtId="41" fontId="0" fillId="0" borderId="0" applyFont="0" applyFill="0" applyBorder="0" applyAlignment="0" applyProtection="0"/>
    <xf numFmtId="0" fontId="5"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37" fillId="0" borderId="0">
      <alignment vertical="center"/>
      <protection/>
    </xf>
    <xf numFmtId="0" fontId="17" fillId="7"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9" fontId="0" fillId="0" borderId="0" applyFont="0" applyFill="0" applyBorder="0" applyAlignment="0" applyProtection="0"/>
    <xf numFmtId="0" fontId="30" fillId="0" borderId="3" applyNumberFormat="0" applyFill="0" applyAlignment="0" applyProtection="0"/>
    <xf numFmtId="9" fontId="0" fillId="0" borderId="0" applyFont="0" applyFill="0" applyBorder="0" applyAlignment="0" applyProtection="0"/>
    <xf numFmtId="0" fontId="32" fillId="0" borderId="4" applyNumberFormat="0" applyFill="0" applyAlignment="0" applyProtection="0"/>
    <xf numFmtId="0" fontId="17" fillId="8" borderId="0" applyNumberFormat="0" applyBorder="0" applyAlignment="0" applyProtection="0"/>
    <xf numFmtId="0" fontId="19" fillId="0" borderId="5" applyNumberFormat="0" applyFill="0" applyAlignment="0" applyProtection="0"/>
    <xf numFmtId="0" fontId="17" fillId="9" borderId="0" applyNumberFormat="0" applyBorder="0" applyAlignment="0" applyProtection="0"/>
    <xf numFmtId="0" fontId="33" fillId="10" borderId="6" applyNumberFormat="0" applyAlignment="0" applyProtection="0"/>
    <xf numFmtId="0" fontId="25"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7" fillId="12" borderId="0" applyNumberFormat="0" applyBorder="0" applyAlignment="0" applyProtection="0"/>
    <xf numFmtId="0" fontId="29" fillId="0" borderId="8" applyNumberFormat="0" applyFill="0" applyAlignment="0" applyProtection="0"/>
    <xf numFmtId="0" fontId="4" fillId="0" borderId="9" applyNumberFormat="0" applyFill="0" applyAlignment="0" applyProtection="0"/>
    <xf numFmtId="0" fontId="31"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17" fillId="15" borderId="0" applyNumberFormat="0" applyBorder="0" applyAlignment="0" applyProtection="0"/>
    <xf numFmtId="0" fontId="34" fillId="0" borderId="0">
      <alignment/>
      <protection/>
    </xf>
    <xf numFmtId="0" fontId="5" fillId="16" borderId="0" applyNumberFormat="0" applyBorder="0" applyAlignment="0" applyProtection="0"/>
    <xf numFmtId="0" fontId="5" fillId="17" borderId="0" applyNumberFormat="0" applyBorder="0" applyAlignment="0" applyProtection="0"/>
    <xf numFmtId="0" fontId="0" fillId="0" borderId="0">
      <alignment vertical="center"/>
      <protection/>
    </xf>
    <xf numFmtId="0" fontId="5" fillId="5" borderId="0" applyNumberFormat="0" applyBorder="0" applyAlignment="0" applyProtection="0"/>
    <xf numFmtId="0" fontId="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0" fillId="5" borderId="0" applyNumberFormat="0" applyBorder="0" applyAlignment="0" applyProtection="0"/>
    <xf numFmtId="0" fontId="17" fillId="20" borderId="0" applyNumberFormat="0" applyBorder="0" applyAlignment="0" applyProtection="0"/>
    <xf numFmtId="0" fontId="0" fillId="0" borderId="0">
      <alignment vertical="center"/>
      <protection/>
    </xf>
    <xf numFmtId="0" fontId="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lignment vertical="center"/>
      <protection/>
    </xf>
    <xf numFmtId="0" fontId="16" fillId="0" borderId="0">
      <alignment/>
      <protection/>
    </xf>
    <xf numFmtId="0" fontId="5" fillId="22" borderId="0" applyNumberFormat="0" applyBorder="0" applyAlignment="0" applyProtection="0"/>
    <xf numFmtId="0" fontId="37" fillId="0" borderId="0">
      <alignment vertical="center"/>
      <protection/>
    </xf>
    <xf numFmtId="0" fontId="16" fillId="0" borderId="0">
      <alignment/>
      <protection/>
    </xf>
    <xf numFmtId="0" fontId="17" fillId="23" borderId="0" applyNumberFormat="0" applyBorder="0" applyAlignment="0" applyProtection="0"/>
    <xf numFmtId="0" fontId="20" fillId="5" borderId="0" applyNumberFormat="0" applyBorder="0" applyAlignment="0" applyProtection="0"/>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31" fillId="2" borderId="0" applyNumberFormat="0" applyBorder="0" applyAlignment="0" applyProtection="0"/>
    <xf numFmtId="0" fontId="31" fillId="2" borderId="0" applyNumberFormat="0" applyBorder="0" applyAlignment="0" applyProtection="0"/>
    <xf numFmtId="0" fontId="36" fillId="0" borderId="0">
      <alignment/>
      <protection/>
    </xf>
    <xf numFmtId="0" fontId="0" fillId="0" borderId="0">
      <alignment vertical="center"/>
      <protection/>
    </xf>
  </cellStyleXfs>
  <cellXfs count="81">
    <xf numFmtId="0" fontId="0" fillId="0" borderId="0" xfId="0" applyAlignment="1">
      <alignment/>
    </xf>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4" fillId="24" borderId="11" xfId="0" applyNumberFormat="1" applyFont="1" applyFill="1" applyBorder="1" applyAlignment="1" applyProtection="1">
      <alignment horizontal="center" vertical="center"/>
      <protection/>
    </xf>
    <xf numFmtId="0" fontId="5" fillId="24" borderId="11" xfId="0" applyNumberFormat="1" applyFont="1" applyFill="1" applyBorder="1" applyAlignment="1" applyProtection="1">
      <alignment horizontal="center" vertical="center"/>
      <protection/>
    </xf>
    <xf numFmtId="176" fontId="5" fillId="24" borderId="11" xfId="0" applyNumberFormat="1" applyFont="1" applyFill="1" applyBorder="1" applyAlignment="1" applyProtection="1">
      <alignment horizontal="center" vertical="center"/>
      <protection/>
    </xf>
    <xf numFmtId="0" fontId="0" fillId="0" borderId="0" xfId="0" applyAlignment="1">
      <alignment vertical="center"/>
    </xf>
    <xf numFmtId="0" fontId="6" fillId="0" borderId="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center" vertical="center" wrapText="1"/>
      <protection/>
    </xf>
    <xf numFmtId="0" fontId="0" fillId="0" borderId="11" xfId="0" applyBorder="1" applyAlignment="1">
      <alignment vertical="center" wrapText="1"/>
    </xf>
    <xf numFmtId="0" fontId="0" fillId="0" borderId="11" xfId="100" applyFont="1" applyFill="1" applyBorder="1" applyAlignment="1">
      <alignment vertical="center" wrapText="1"/>
      <protection/>
    </xf>
    <xf numFmtId="0" fontId="0" fillId="0" borderId="11" xfId="100" applyFill="1" applyBorder="1">
      <alignment vertical="center"/>
      <protection/>
    </xf>
    <xf numFmtId="0" fontId="0" fillId="0" borderId="11" xfId="100" applyFont="1" applyFill="1" applyBorder="1" applyAlignment="1">
      <alignment vertical="center" wrapText="1"/>
      <protection/>
    </xf>
    <xf numFmtId="0" fontId="0" fillId="0" borderId="0" xfId="0" applyAlignment="1">
      <alignment horizontal="left" vertical="center"/>
    </xf>
    <xf numFmtId="176" fontId="0" fillId="0" borderId="0" xfId="0" applyNumberFormat="1" applyFont="1" applyAlignment="1">
      <alignment/>
    </xf>
    <xf numFmtId="176" fontId="0" fillId="0" borderId="0" xfId="0" applyNumberFormat="1" applyFont="1" applyBorder="1" applyAlignment="1">
      <alignment/>
    </xf>
    <xf numFmtId="0" fontId="0" fillId="0" borderId="0" xfId="0" applyFont="1" applyFill="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0" fontId="8" fillId="0" borderId="0" xfId="0" applyFont="1" applyFill="1" applyAlignment="1">
      <alignment horizontal="center" vertical="center"/>
    </xf>
    <xf numFmtId="0" fontId="9" fillId="0" borderId="0" xfId="0" applyFont="1" applyFill="1" applyAlignment="1">
      <alignment vertical="center"/>
    </xf>
    <xf numFmtId="176" fontId="0" fillId="0" borderId="0" xfId="0" applyNumberFormat="1" applyFont="1" applyFill="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176" fontId="10" fillId="0" borderId="12" xfId="0" applyNumberFormat="1" applyFont="1" applyFill="1" applyBorder="1" applyAlignment="1">
      <alignment horizontal="center" vertical="center"/>
    </xf>
    <xf numFmtId="176" fontId="10" fillId="0" borderId="13" xfId="0" applyNumberFormat="1" applyFont="1" applyFill="1" applyBorder="1" applyAlignment="1">
      <alignment horizontal="center" vertical="center"/>
    </xf>
    <xf numFmtId="176" fontId="10" fillId="0" borderId="14" xfId="0" applyNumberFormat="1" applyFont="1" applyFill="1" applyBorder="1" applyAlignment="1">
      <alignment horizontal="center" vertical="center"/>
    </xf>
    <xf numFmtId="0" fontId="11" fillId="0" borderId="11" xfId="0" applyFont="1" applyFill="1" applyBorder="1" applyAlignment="1">
      <alignment horizontal="center" vertical="center"/>
    </xf>
    <xf numFmtId="176" fontId="11" fillId="0" borderId="11"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vertical="center"/>
      <protection/>
    </xf>
    <xf numFmtId="176" fontId="12" fillId="0" borderId="11" xfId="0" applyNumberFormat="1" applyFont="1" applyFill="1" applyBorder="1" applyAlignment="1" applyProtection="1">
      <alignment vertical="center"/>
      <protection/>
    </xf>
    <xf numFmtId="176" fontId="12" fillId="0" borderId="11" xfId="0" applyNumberFormat="1" applyFont="1" applyFill="1" applyBorder="1" applyAlignment="1">
      <alignment vertical="center"/>
    </xf>
    <xf numFmtId="176" fontId="12" fillId="0" borderId="11" xfId="0" applyNumberFormat="1" applyFont="1" applyFill="1" applyBorder="1" applyAlignment="1">
      <alignment horizontal="right" vertical="center"/>
    </xf>
    <xf numFmtId="176" fontId="2" fillId="0" borderId="11" xfId="0" applyNumberFormat="1" applyFont="1" applyFill="1" applyBorder="1" applyAlignment="1" applyProtection="1">
      <alignment vertical="center"/>
      <protection/>
    </xf>
    <xf numFmtId="176" fontId="2" fillId="0" borderId="11" xfId="0" applyNumberFormat="1" applyFont="1" applyFill="1" applyBorder="1" applyAlignment="1" applyProtection="1">
      <alignment horizontal="left" vertical="center"/>
      <protection/>
    </xf>
    <xf numFmtId="176" fontId="12" fillId="0" borderId="11" xfId="0" applyNumberFormat="1" applyFont="1" applyFill="1" applyBorder="1" applyAlignment="1" applyProtection="1">
      <alignment horizontal="left" vertical="center"/>
      <protection/>
    </xf>
    <xf numFmtId="176" fontId="0" fillId="0" borderId="11" xfId="0" applyNumberFormat="1" applyFont="1" applyFill="1" applyBorder="1" applyAlignment="1">
      <alignment vertical="center"/>
    </xf>
    <xf numFmtId="0" fontId="13" fillId="0" borderId="11" xfId="0" applyFont="1" applyFill="1" applyBorder="1" applyAlignment="1">
      <alignment horizontal="center" vertical="center"/>
    </xf>
    <xf numFmtId="176" fontId="13" fillId="0" borderId="11" xfId="0" applyNumberFormat="1" applyFont="1" applyFill="1" applyBorder="1" applyAlignment="1">
      <alignment horizontal="center" vertical="center"/>
    </xf>
    <xf numFmtId="0" fontId="14" fillId="0" borderId="11" xfId="0" applyFont="1" applyFill="1" applyBorder="1" applyAlignment="1">
      <alignment vertical="center"/>
    </xf>
    <xf numFmtId="176" fontId="12" fillId="0" borderId="11" xfId="0" applyNumberFormat="1" applyFont="1" applyFill="1" applyBorder="1" applyAlignment="1" applyProtection="1">
      <alignment vertical="center"/>
      <protection locked="0"/>
    </xf>
    <xf numFmtId="176" fontId="14" fillId="0" borderId="11" xfId="0" applyNumberFormat="1" applyFont="1" applyFill="1" applyBorder="1" applyAlignment="1">
      <alignment vertical="center"/>
    </xf>
    <xf numFmtId="0" fontId="2" fillId="0" borderId="11" xfId="0" applyFont="1" applyFill="1" applyBorder="1" applyAlignment="1">
      <alignment vertical="center"/>
    </xf>
    <xf numFmtId="176" fontId="2" fillId="0" borderId="11" xfId="0" applyNumberFormat="1" applyFont="1" applyFill="1" applyBorder="1" applyAlignment="1">
      <alignment vertical="center"/>
    </xf>
    <xf numFmtId="176" fontId="2" fillId="0" borderId="11" xfId="0" applyNumberFormat="1" applyFont="1" applyFill="1" applyBorder="1" applyAlignment="1" applyProtection="1">
      <alignment vertical="center"/>
      <protection locked="0"/>
    </xf>
    <xf numFmtId="1" fontId="2" fillId="0" borderId="11" xfId="0" applyNumberFormat="1" applyFont="1" applyFill="1" applyBorder="1" applyAlignment="1" applyProtection="1">
      <alignment vertical="center"/>
      <protection locked="0"/>
    </xf>
    <xf numFmtId="176" fontId="0" fillId="0" borderId="11" xfId="0" applyNumberFormat="1" applyFont="1" applyFill="1" applyBorder="1" applyAlignment="1">
      <alignment horizontal="right" vertical="center"/>
    </xf>
    <xf numFmtId="1" fontId="12" fillId="0" borderId="11" xfId="0" applyNumberFormat="1" applyFont="1" applyFill="1" applyBorder="1" applyAlignment="1" applyProtection="1">
      <alignment vertical="center"/>
      <protection locked="0"/>
    </xf>
    <xf numFmtId="0" fontId="11" fillId="0" borderId="0" xfId="0" applyFont="1" applyFill="1" applyAlignment="1">
      <alignment vertical="center"/>
    </xf>
    <xf numFmtId="3" fontId="12" fillId="0" borderId="11" xfId="0" applyNumberFormat="1" applyFont="1" applyFill="1" applyBorder="1" applyAlignment="1" applyProtection="1">
      <alignment vertical="center"/>
      <protection/>
    </xf>
    <xf numFmtId="177" fontId="12" fillId="0" borderId="11" xfId="0" applyNumberFormat="1" applyFont="1" applyFill="1" applyBorder="1" applyAlignment="1" applyProtection="1">
      <alignment vertical="center"/>
      <protection locked="0"/>
    </xf>
    <xf numFmtId="3" fontId="12" fillId="24" borderId="11" xfId="0" applyNumberFormat="1" applyFont="1" applyFill="1" applyBorder="1" applyAlignment="1" applyProtection="1">
      <alignment horizontal="left" vertical="center"/>
      <protection/>
    </xf>
    <xf numFmtId="3" fontId="12" fillId="0" borderId="11" xfId="0" applyNumberFormat="1" applyFont="1" applyFill="1" applyBorder="1" applyAlignment="1" applyProtection="1">
      <alignment horizontal="left" vertical="center"/>
      <protection/>
    </xf>
    <xf numFmtId="0" fontId="12" fillId="0" borderId="11" xfId="0" applyFont="1" applyFill="1" applyBorder="1" applyAlignment="1">
      <alignment vertical="center"/>
    </xf>
    <xf numFmtId="177" fontId="12" fillId="25" borderId="11" xfId="0" applyNumberFormat="1" applyFont="1" applyFill="1" applyBorder="1" applyAlignment="1" applyProtection="1">
      <alignment vertical="center"/>
      <protection locked="0"/>
    </xf>
    <xf numFmtId="0" fontId="12" fillId="25" borderId="11" xfId="0" applyFont="1" applyFill="1" applyBorder="1" applyAlignment="1">
      <alignment vertical="center"/>
    </xf>
    <xf numFmtId="0" fontId="12" fillId="0" borderId="11" xfId="79" applyFont="1" applyFill="1" applyBorder="1" applyAlignment="1">
      <alignment vertical="center" wrapText="1"/>
      <protection/>
    </xf>
    <xf numFmtId="0" fontId="12" fillId="0" borderId="11" xfId="0" applyFont="1" applyBorder="1" applyAlignment="1">
      <alignment horizontal="left" vertical="center"/>
    </xf>
    <xf numFmtId="0" fontId="12" fillId="0" borderId="11" xfId="85" applyFont="1" applyFill="1" applyBorder="1" applyAlignment="1">
      <alignment horizontal="right" vertical="center"/>
      <protection/>
    </xf>
    <xf numFmtId="177" fontId="12" fillId="0" borderId="11" xfId="0" applyNumberFormat="1" applyFont="1" applyFill="1" applyBorder="1" applyAlignment="1">
      <alignment vertical="center"/>
    </xf>
    <xf numFmtId="178" fontId="12" fillId="0" borderId="11" xfId="0" applyNumberFormat="1" applyFont="1" applyFill="1" applyBorder="1" applyAlignment="1">
      <alignment vertical="center"/>
    </xf>
    <xf numFmtId="0" fontId="38" fillId="0" borderId="11" xfId="85" applyFont="1" applyFill="1" applyBorder="1" applyAlignment="1">
      <alignment horizontal="right" vertical="center"/>
      <protection/>
    </xf>
    <xf numFmtId="3" fontId="12" fillId="24" borderId="11" xfId="0" applyNumberFormat="1" applyFont="1" applyFill="1" applyBorder="1" applyAlignment="1" applyProtection="1">
      <alignment vertical="center"/>
      <protection/>
    </xf>
    <xf numFmtId="3" fontId="38" fillId="0" borderId="11" xfId="85" applyNumberFormat="1" applyFont="1" applyFill="1" applyBorder="1" applyAlignment="1" applyProtection="1">
      <alignment horizontal="left" vertical="center"/>
      <protection/>
    </xf>
    <xf numFmtId="0" fontId="0" fillId="0" borderId="11" xfId="0" applyFont="1" applyFill="1" applyBorder="1" applyAlignment="1">
      <alignment vertical="center"/>
    </xf>
    <xf numFmtId="0" fontId="15" fillId="0" borderId="0" xfId="0" applyFont="1" applyFill="1" applyAlignment="1">
      <alignment horizontal="center" vertical="center"/>
    </xf>
    <xf numFmtId="176" fontId="38" fillId="25" borderId="11" xfId="0" applyNumberFormat="1" applyFont="1" applyFill="1" applyBorder="1" applyAlignment="1">
      <alignment horizontal="right" vertical="center"/>
    </xf>
    <xf numFmtId="176" fontId="38" fillId="25" borderId="11" xfId="85" applyNumberFormat="1" applyFont="1" applyFill="1" applyBorder="1" applyAlignment="1">
      <alignment horizontal="right" vertical="center"/>
      <protection/>
    </xf>
    <xf numFmtId="176" fontId="38" fillId="25" borderId="11" xfId="0" applyNumberFormat="1" applyFont="1" applyFill="1" applyBorder="1" applyAlignment="1" applyProtection="1">
      <alignment horizontal="right" vertical="center"/>
      <protection/>
    </xf>
    <xf numFmtId="176" fontId="38" fillId="0" borderId="11" xfId="85" applyNumberFormat="1" applyFont="1" applyFill="1" applyBorder="1" applyAlignment="1">
      <alignment horizontal="right" vertical="center"/>
      <protection/>
    </xf>
    <xf numFmtId="176" fontId="12" fillId="0" borderId="11" xfId="0" applyNumberFormat="1" applyFont="1" applyFill="1" applyBorder="1" applyAlignment="1" applyProtection="1">
      <alignment horizontal="right" vertical="center"/>
      <protection/>
    </xf>
    <xf numFmtId="176" fontId="12" fillId="0" borderId="11" xfId="0" applyNumberFormat="1" applyFont="1" applyFill="1" applyBorder="1" applyAlignment="1">
      <alignment horizontal="left" vertical="center"/>
    </xf>
    <xf numFmtId="0" fontId="13" fillId="0" borderId="11" xfId="0" applyFont="1" applyFill="1" applyBorder="1" applyAlignment="1">
      <alignment horizontal="distributed" vertical="center"/>
    </xf>
    <xf numFmtId="3" fontId="0" fillId="0" borderId="11" xfId="0" applyNumberFormat="1" applyFont="1" applyFill="1" applyBorder="1" applyAlignment="1" applyProtection="1">
      <alignment horizontal="center" vertical="center"/>
      <protection/>
    </xf>
    <xf numFmtId="0" fontId="14" fillId="0" borderId="11" xfId="0" applyFont="1" applyFill="1" applyBorder="1" applyAlignment="1">
      <alignment horizontal="distributed" vertical="center"/>
    </xf>
  </cellXfs>
  <cellStyles count="87">
    <cellStyle name="Normal" xfId="0"/>
    <cellStyle name="Currency [0]" xfId="15"/>
    <cellStyle name="Currency" xfId="16"/>
    <cellStyle name="常规 2 2 4" xfId="17"/>
    <cellStyle name="20% - 强调文字颜色 3" xfId="18"/>
    <cellStyle name="输入"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百分比 2"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百分比 2 2" xfId="38"/>
    <cellStyle name="标题 1" xfId="39"/>
    <cellStyle name="百分比 2 3"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差_Xl0000302" xfId="66"/>
    <cellStyle name="强调文字颜色 5" xfId="67"/>
    <cellStyle name="常规 2 2" xfId="68"/>
    <cellStyle name="40% - 强调文字颜色 5" xfId="69"/>
    <cellStyle name="60% - 强调文字颜色 5" xfId="70"/>
    <cellStyle name="强调文字颜色 6" xfId="71"/>
    <cellStyle name="常规 2 3" xfId="72"/>
    <cellStyle name="常规 10" xfId="73"/>
    <cellStyle name="40% - 强调文字颜色 6" xfId="74"/>
    <cellStyle name="常规 2 3 2" xfId="75"/>
    <cellStyle name="常规 10 2" xfId="76"/>
    <cellStyle name="60% - 强调文字颜色 6" xfId="77"/>
    <cellStyle name="差_2016年预算表格（公式）" xfId="78"/>
    <cellStyle name="常规 2" xfId="79"/>
    <cellStyle name="常规 2 4" xfId="80"/>
    <cellStyle name="常规 2 4 2" xfId="81"/>
    <cellStyle name="常规 2 5" xfId="82"/>
    <cellStyle name="常规 3" xfId="83"/>
    <cellStyle name="常规 3 2" xfId="84"/>
    <cellStyle name="常规 3 2 2" xfId="85"/>
    <cellStyle name="常规 3 2 3" xfId="86"/>
    <cellStyle name="常规 3 3" xfId="87"/>
    <cellStyle name="常规 3 3 2" xfId="88"/>
    <cellStyle name="常规 3 4" xfId="89"/>
    <cellStyle name="常规 4" xfId="90"/>
    <cellStyle name="常规 4 2" xfId="91"/>
    <cellStyle name="常规 4 3" xfId="92"/>
    <cellStyle name="常规 4 4" xfId="93"/>
    <cellStyle name="常规 5" xfId="94"/>
    <cellStyle name="常规 7" xfId="95"/>
    <cellStyle name="常规 8" xfId="96"/>
    <cellStyle name="好_2016年预算表格（公式）" xfId="97"/>
    <cellStyle name="好_Xl0000302" xfId="98"/>
    <cellStyle name="样式 1" xfId="99"/>
    <cellStyle name="常规_附件：2012年出口退税基数及超基数上解情况表"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showGridLines="0" showZeros="0" zoomScaleSheetLayoutView="100" workbookViewId="0" topLeftCell="A1">
      <pane ySplit="4" topLeftCell="A14" activePane="bottomLeft" state="frozen"/>
      <selection pane="bottomLeft" activeCell="A1" sqref="A1"/>
    </sheetView>
  </sheetViews>
  <sheetFormatPr defaultColWidth="9.00390625" defaultRowHeight="14.25"/>
  <cols>
    <col min="1" max="1" width="51.375" style="20" customWidth="1"/>
    <col min="2" max="2" width="22.875" style="21" customWidth="1"/>
    <col min="3" max="3" width="22.50390625" style="21" customWidth="1"/>
    <col min="4" max="4" width="21.125" style="21" customWidth="1"/>
    <col min="5" max="7" width="9.00390625" style="21" customWidth="1"/>
    <col min="8" max="252" width="9.00390625" style="20" customWidth="1"/>
    <col min="253" max="16384" width="9.00390625" style="20" customWidth="1"/>
  </cols>
  <sheetData>
    <row r="1" spans="1:7" s="20" customFormat="1" ht="14.25">
      <c r="A1" s="20" t="s">
        <v>0</v>
      </c>
      <c r="B1" s="21"/>
      <c r="C1" s="21"/>
      <c r="D1" s="21"/>
      <c r="E1" s="21"/>
      <c r="F1" s="21"/>
      <c r="G1" s="21"/>
    </row>
    <row r="2" spans="1:7" s="20" customFormat="1" ht="41.25" customHeight="1">
      <c r="A2" s="71" t="s">
        <v>1</v>
      </c>
      <c r="B2" s="71"/>
      <c r="C2" s="71"/>
      <c r="D2" s="71"/>
      <c r="E2" s="21"/>
      <c r="F2" s="21"/>
      <c r="G2" s="21"/>
    </row>
    <row r="3" spans="1:7" s="20" customFormat="1" ht="28.5" customHeight="1">
      <c r="A3" s="24"/>
      <c r="B3" s="21"/>
      <c r="C3" s="21"/>
      <c r="D3" s="25" t="s">
        <v>2</v>
      </c>
      <c r="E3" s="21"/>
      <c r="F3" s="21"/>
      <c r="G3" s="21"/>
    </row>
    <row r="4" spans="1:7" s="20" customFormat="1" ht="37.5" customHeight="1">
      <c r="A4" s="32" t="s">
        <v>3</v>
      </c>
      <c r="B4" s="33" t="s">
        <v>4</v>
      </c>
      <c r="C4" s="34" t="s">
        <v>5</v>
      </c>
      <c r="D4" s="33" t="s">
        <v>6</v>
      </c>
      <c r="E4" s="21"/>
      <c r="F4" s="21"/>
      <c r="G4" s="21"/>
    </row>
    <row r="5" spans="1:7" s="20" customFormat="1" ht="21.75" customHeight="1">
      <c r="A5" s="55" t="s">
        <v>7</v>
      </c>
      <c r="B5" s="36"/>
      <c r="C5" s="37"/>
      <c r="D5" s="49">
        <f aca="true" t="shared" si="0" ref="D5:D21">IF(B5=0,"",ROUND(C5/B5*100,1))</f>
      </c>
      <c r="E5" s="21"/>
      <c r="F5" s="21"/>
      <c r="G5" s="21"/>
    </row>
    <row r="6" spans="1:7" s="20" customFormat="1" ht="21.75" customHeight="1">
      <c r="A6" s="55" t="s">
        <v>8</v>
      </c>
      <c r="B6" s="36"/>
      <c r="C6" s="37"/>
      <c r="D6" s="49">
        <f t="shared" si="0"/>
      </c>
      <c r="E6" s="21"/>
      <c r="F6" s="21"/>
      <c r="G6" s="21"/>
    </row>
    <row r="7" spans="1:7" s="20" customFormat="1" ht="21.75" customHeight="1">
      <c r="A7" s="55" t="s">
        <v>9</v>
      </c>
      <c r="B7" s="36"/>
      <c r="C7" s="37"/>
      <c r="D7" s="49">
        <f t="shared" si="0"/>
      </c>
      <c r="E7" s="21"/>
      <c r="F7" s="21"/>
      <c r="G7" s="21"/>
    </row>
    <row r="8" spans="1:7" s="20" customFormat="1" ht="21.75" customHeight="1">
      <c r="A8" s="55" t="s">
        <v>10</v>
      </c>
      <c r="B8" s="36"/>
      <c r="C8" s="37"/>
      <c r="D8" s="49">
        <f t="shared" si="0"/>
      </c>
      <c r="E8" s="21"/>
      <c r="F8" s="21"/>
      <c r="G8" s="21"/>
    </row>
    <row r="9" spans="1:7" s="20" customFormat="1" ht="21.75" customHeight="1">
      <c r="A9" s="55" t="s">
        <v>11</v>
      </c>
      <c r="B9" s="36">
        <v>1698</v>
      </c>
      <c r="C9" s="37">
        <v>1500</v>
      </c>
      <c r="D9" s="49">
        <f t="shared" si="0"/>
        <v>88.3</v>
      </c>
      <c r="E9" s="21"/>
      <c r="F9" s="21"/>
      <c r="G9" s="21"/>
    </row>
    <row r="10" spans="1:7" s="20" customFormat="1" ht="21.75" customHeight="1">
      <c r="A10" s="55" t="s">
        <v>12</v>
      </c>
      <c r="B10" s="36">
        <v>442</v>
      </c>
      <c r="C10" s="37">
        <v>410</v>
      </c>
      <c r="D10" s="49">
        <f t="shared" si="0"/>
        <v>92.8</v>
      </c>
      <c r="E10" s="21"/>
      <c r="F10" s="21"/>
      <c r="G10" s="21"/>
    </row>
    <row r="11" spans="1:7" s="20" customFormat="1" ht="21.75" customHeight="1">
      <c r="A11" s="55" t="s">
        <v>13</v>
      </c>
      <c r="B11" s="36">
        <v>73669</v>
      </c>
      <c r="C11" s="37">
        <v>83810</v>
      </c>
      <c r="D11" s="49">
        <f t="shared" si="0"/>
        <v>113.8</v>
      </c>
      <c r="E11" s="21"/>
      <c r="F11" s="21"/>
      <c r="G11" s="21"/>
    </row>
    <row r="12" spans="1:7" s="20" customFormat="1" ht="21.75" customHeight="1">
      <c r="A12" s="55" t="s">
        <v>14</v>
      </c>
      <c r="B12" s="36"/>
      <c r="C12" s="37"/>
      <c r="D12" s="49">
        <f t="shared" si="0"/>
      </c>
      <c r="E12" s="21"/>
      <c r="F12" s="21"/>
      <c r="G12" s="21"/>
    </row>
    <row r="13" spans="1:7" s="20" customFormat="1" ht="21.75" customHeight="1">
      <c r="A13" s="55" t="s">
        <v>15</v>
      </c>
      <c r="B13" s="36"/>
      <c r="C13" s="37"/>
      <c r="D13" s="49">
        <f t="shared" si="0"/>
      </c>
      <c r="E13" s="21"/>
      <c r="F13" s="21"/>
      <c r="G13" s="21"/>
    </row>
    <row r="14" spans="1:7" s="20" customFormat="1" ht="21.75" customHeight="1">
      <c r="A14" s="55" t="s">
        <v>16</v>
      </c>
      <c r="B14" s="36"/>
      <c r="C14" s="37"/>
      <c r="D14" s="49">
        <f t="shared" si="0"/>
      </c>
      <c r="E14" s="21"/>
      <c r="F14" s="21"/>
      <c r="G14" s="21"/>
    </row>
    <row r="15" spans="1:7" s="20" customFormat="1" ht="21.75" customHeight="1">
      <c r="A15" s="55" t="s">
        <v>17</v>
      </c>
      <c r="B15" s="36"/>
      <c r="C15" s="37"/>
      <c r="D15" s="49">
        <f t="shared" si="0"/>
      </c>
      <c r="E15" s="21"/>
      <c r="F15" s="21"/>
      <c r="G15" s="21"/>
    </row>
    <row r="16" spans="1:7" s="20" customFormat="1" ht="21.75" customHeight="1">
      <c r="A16" s="55" t="s">
        <v>18</v>
      </c>
      <c r="B16" s="36"/>
      <c r="C16" s="37"/>
      <c r="D16" s="49">
        <f t="shared" si="0"/>
      </c>
      <c r="E16" s="21"/>
      <c r="F16" s="21"/>
      <c r="G16" s="21"/>
    </row>
    <row r="17" spans="1:7" s="20" customFormat="1" ht="21.75" customHeight="1">
      <c r="A17" s="55" t="s">
        <v>19</v>
      </c>
      <c r="B17" s="36"/>
      <c r="C17" s="37"/>
      <c r="D17" s="49">
        <f t="shared" si="0"/>
      </c>
      <c r="E17" s="21"/>
      <c r="F17" s="21"/>
      <c r="G17" s="21"/>
    </row>
    <row r="18" spans="1:7" s="20" customFormat="1" ht="21.75" customHeight="1">
      <c r="A18" s="55" t="s">
        <v>20</v>
      </c>
      <c r="B18" s="36">
        <v>1076</v>
      </c>
      <c r="C18" s="37">
        <v>1100</v>
      </c>
      <c r="D18" s="49">
        <f t="shared" si="0"/>
        <v>102.2</v>
      </c>
      <c r="E18" s="21"/>
      <c r="F18" s="21"/>
      <c r="G18" s="21"/>
    </row>
    <row r="19" spans="1:7" s="20" customFormat="1" ht="21.75" customHeight="1">
      <c r="A19" s="55" t="s">
        <v>21</v>
      </c>
      <c r="B19" s="36"/>
      <c r="C19" s="37"/>
      <c r="D19" s="49">
        <f t="shared" si="0"/>
      </c>
      <c r="E19" s="21"/>
      <c r="F19" s="21"/>
      <c r="G19" s="21"/>
    </row>
    <row r="20" spans="1:7" s="20" customFormat="1" ht="21.75" customHeight="1">
      <c r="A20" s="55" t="s">
        <v>22</v>
      </c>
      <c r="B20" s="36">
        <v>297</v>
      </c>
      <c r="C20" s="37"/>
      <c r="D20" s="49">
        <f t="shared" si="0"/>
        <v>0</v>
      </c>
      <c r="E20" s="21"/>
      <c r="F20" s="21"/>
      <c r="G20" s="21"/>
    </row>
    <row r="21" spans="1:7" s="20" customFormat="1" ht="21.75" customHeight="1">
      <c r="A21" s="55" t="s">
        <v>23</v>
      </c>
      <c r="B21" s="36"/>
      <c r="C21" s="37"/>
      <c r="D21" s="49">
        <f t="shared" si="0"/>
      </c>
      <c r="E21" s="21"/>
      <c r="F21" s="21"/>
      <c r="G21" s="21"/>
    </row>
    <row r="22" spans="1:7" s="20" customFormat="1" ht="21.75" customHeight="1">
      <c r="A22" s="35"/>
      <c r="B22" s="37"/>
      <c r="C22" s="37"/>
      <c r="D22" s="49"/>
      <c r="E22" s="21"/>
      <c r="F22" s="21"/>
      <c r="G22" s="21"/>
    </row>
    <row r="23" spans="1:7" s="20" customFormat="1" ht="21.75" customHeight="1">
      <c r="A23" s="79"/>
      <c r="B23" s="37"/>
      <c r="C23" s="37"/>
      <c r="D23" s="49"/>
      <c r="E23" s="21"/>
      <c r="F23" s="21"/>
      <c r="G23" s="21"/>
    </row>
    <row r="24" spans="1:7" s="20" customFormat="1" ht="21.75" customHeight="1">
      <c r="A24" s="80"/>
      <c r="B24" s="42"/>
      <c r="C24" s="42"/>
      <c r="D24" s="49"/>
      <c r="E24" s="21"/>
      <c r="F24" s="21"/>
      <c r="G24" s="21"/>
    </row>
    <row r="25" spans="1:7" s="20" customFormat="1" ht="21.75" customHeight="1">
      <c r="A25" s="79" t="s">
        <v>24</v>
      </c>
      <c r="B25" s="37">
        <f>SUM(B5:B21)</f>
        <v>77182</v>
      </c>
      <c r="C25" s="37">
        <f>SUM(C5:C21)</f>
        <v>86820</v>
      </c>
      <c r="D25" s="49">
        <f>IF(B25=0,"",ROUND(C25/B25*100,1))</f>
        <v>112.5</v>
      </c>
      <c r="E25" s="21"/>
      <c r="F25" s="21"/>
      <c r="G25" s="21"/>
    </row>
    <row r="26" spans="2:7" s="20" customFormat="1" ht="19.5" customHeight="1">
      <c r="B26" s="21"/>
      <c r="C26" s="21"/>
      <c r="D26" s="21"/>
      <c r="E26" s="21"/>
      <c r="F26" s="21"/>
      <c r="G26" s="21"/>
    </row>
    <row r="27" spans="2:7" s="20" customFormat="1" ht="19.5" customHeight="1">
      <c r="B27" s="21"/>
      <c r="C27" s="21"/>
      <c r="D27" s="21"/>
      <c r="E27" s="21"/>
      <c r="F27" s="21"/>
      <c r="G27" s="21"/>
    </row>
    <row r="28" spans="2:7" s="20" customFormat="1" ht="19.5" customHeight="1">
      <c r="B28" s="21"/>
      <c r="C28" s="21"/>
      <c r="D28" s="21"/>
      <c r="E28" s="21"/>
      <c r="F28" s="21"/>
      <c r="G28" s="21"/>
    </row>
    <row r="29" spans="2:7" s="20" customFormat="1" ht="19.5" customHeight="1">
      <c r="B29" s="21"/>
      <c r="C29" s="21"/>
      <c r="D29" s="21"/>
      <c r="E29" s="21"/>
      <c r="F29" s="21"/>
      <c r="G29" s="21"/>
    </row>
    <row r="30" spans="2:7" s="20" customFormat="1" ht="19.5" customHeight="1">
      <c r="B30" s="21"/>
      <c r="C30" s="21"/>
      <c r="D30" s="21"/>
      <c r="E30" s="21"/>
      <c r="F30" s="21"/>
      <c r="G30" s="21"/>
    </row>
    <row r="31" spans="2:7" s="20" customFormat="1" ht="19.5" customHeight="1">
      <c r="B31" s="21"/>
      <c r="C31" s="21"/>
      <c r="D31" s="21"/>
      <c r="E31" s="21"/>
      <c r="F31" s="21"/>
      <c r="G31" s="21"/>
    </row>
    <row r="32" spans="2:7" s="20" customFormat="1" ht="19.5" customHeight="1">
      <c r="B32" s="21"/>
      <c r="C32" s="21"/>
      <c r="D32" s="21"/>
      <c r="E32" s="21"/>
      <c r="F32" s="21"/>
      <c r="G32" s="21"/>
    </row>
    <row r="33" spans="2:7" s="20" customFormat="1" ht="19.5" customHeight="1">
      <c r="B33" s="21"/>
      <c r="C33" s="21"/>
      <c r="D33" s="21"/>
      <c r="E33" s="21"/>
      <c r="F33" s="21"/>
      <c r="G33" s="21"/>
    </row>
    <row r="34" spans="2:7" s="20" customFormat="1" ht="19.5" customHeight="1">
      <c r="B34" s="21"/>
      <c r="C34" s="21"/>
      <c r="D34" s="21"/>
      <c r="E34" s="21"/>
      <c r="F34" s="21"/>
      <c r="G34" s="21"/>
    </row>
    <row r="35" spans="2:7" s="20" customFormat="1" ht="19.5" customHeight="1">
      <c r="B35" s="21"/>
      <c r="C35" s="21"/>
      <c r="D35" s="21"/>
      <c r="E35" s="21"/>
      <c r="F35" s="21"/>
      <c r="G35" s="21"/>
    </row>
    <row r="36" spans="2:7" s="20" customFormat="1" ht="19.5" customHeight="1">
      <c r="B36" s="21"/>
      <c r="C36" s="21"/>
      <c r="D36" s="21"/>
      <c r="E36" s="21"/>
      <c r="F36" s="21"/>
      <c r="G36" s="21"/>
    </row>
    <row r="37" spans="2:7" s="20" customFormat="1" ht="19.5" customHeight="1">
      <c r="B37" s="21"/>
      <c r="C37" s="21"/>
      <c r="D37" s="21"/>
      <c r="E37" s="21"/>
      <c r="F37" s="21"/>
      <c r="G37" s="21"/>
    </row>
    <row r="38" spans="2:7" s="20" customFormat="1" ht="19.5" customHeight="1">
      <c r="B38" s="21"/>
      <c r="C38" s="21"/>
      <c r="D38" s="21"/>
      <c r="E38" s="21"/>
      <c r="F38" s="21"/>
      <c r="G38" s="21"/>
    </row>
    <row r="39" spans="2:7" s="20" customFormat="1" ht="19.5" customHeight="1">
      <c r="B39" s="21"/>
      <c r="C39" s="21"/>
      <c r="D39" s="21"/>
      <c r="E39" s="21"/>
      <c r="F39" s="21"/>
      <c r="G39" s="21"/>
    </row>
    <row r="40" spans="2:7" s="20" customFormat="1" ht="19.5" customHeight="1">
      <c r="B40" s="21"/>
      <c r="C40" s="21"/>
      <c r="D40" s="21"/>
      <c r="E40" s="21"/>
      <c r="F40" s="21"/>
      <c r="G40" s="21"/>
    </row>
  </sheetData>
  <sheetProtection/>
  <protectedRanges>
    <protectedRange sqref="B5:C21" name="区域1_1"/>
  </protectedRanges>
  <mergeCells count="1">
    <mergeCell ref="A2:D2"/>
  </mergeCells>
  <printOptions horizontalCentered="1"/>
  <pageMargins left="0.8661417322834646" right="0.4724409448818898" top="0.3937007874015748" bottom="0.2755905511811024" header="0.11811023622047245" footer="0.11811023622047245"/>
  <pageSetup horizontalDpi="600" verticalDpi="600" orientation="landscape" paperSize="9" scale="8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00390625" defaultRowHeight="14.25"/>
  <cols>
    <col min="1" max="1" width="46.125" style="1" customWidth="1"/>
    <col min="2" max="2" width="20.50390625" style="18" customWidth="1"/>
    <col min="3" max="3" width="18.375" style="18" customWidth="1"/>
    <col min="4" max="4" width="19.25390625" style="18" customWidth="1"/>
    <col min="5" max="16384" width="9.00390625" style="1" customWidth="1"/>
  </cols>
  <sheetData>
    <row r="1" ht="14.25">
      <c r="A1" s="1" t="s">
        <v>25</v>
      </c>
    </row>
    <row r="2" spans="1:4" ht="37.5" customHeight="1">
      <c r="A2" s="71" t="s">
        <v>26</v>
      </c>
      <c r="B2" s="71"/>
      <c r="C2" s="71"/>
      <c r="D2" s="71"/>
    </row>
    <row r="3" spans="1:4" ht="24" customHeight="1">
      <c r="A3" s="20"/>
      <c r="B3" s="21"/>
      <c r="C3" s="21"/>
      <c r="D3" s="25" t="s">
        <v>2</v>
      </c>
    </row>
    <row r="4" spans="1:4" ht="40.5" customHeight="1">
      <c r="A4" s="32" t="s">
        <v>27</v>
      </c>
      <c r="B4" s="33" t="s">
        <v>4</v>
      </c>
      <c r="C4" s="34" t="s">
        <v>5</v>
      </c>
      <c r="D4" s="33" t="s">
        <v>6</v>
      </c>
    </row>
    <row r="5" spans="1:4" ht="21" customHeight="1">
      <c r="A5" s="68" t="s">
        <v>28</v>
      </c>
      <c r="B5" s="46">
        <f>SUM(B6:B8)</f>
        <v>48</v>
      </c>
      <c r="C5" s="46"/>
      <c r="D5" s="49"/>
    </row>
    <row r="6" spans="1:4" ht="21" customHeight="1">
      <c r="A6" s="57" t="s">
        <v>29</v>
      </c>
      <c r="B6" s="37">
        <v>38</v>
      </c>
      <c r="C6" s="37"/>
      <c r="D6" s="49"/>
    </row>
    <row r="7" spans="1:4" ht="21" customHeight="1">
      <c r="A7" s="57" t="s">
        <v>30</v>
      </c>
      <c r="B7" s="37">
        <v>10</v>
      </c>
      <c r="C7" s="37"/>
      <c r="D7" s="49"/>
    </row>
    <row r="8" spans="1:4" ht="21" customHeight="1">
      <c r="A8" s="57" t="s">
        <v>31</v>
      </c>
      <c r="B8" s="37"/>
      <c r="C8" s="37"/>
      <c r="D8" s="49"/>
    </row>
    <row r="9" spans="1:4" ht="21" customHeight="1">
      <c r="A9" s="68" t="s">
        <v>32</v>
      </c>
      <c r="B9" s="46">
        <f>SUM(B10:B12)</f>
        <v>221</v>
      </c>
      <c r="C9" s="46">
        <f>SUM(C10:C12)</f>
        <v>121</v>
      </c>
      <c r="D9" s="49">
        <f>C9/B9*100</f>
        <v>54.75113122171946</v>
      </c>
    </row>
    <row r="10" spans="1:4" ht="21" customHeight="1">
      <c r="A10" s="57" t="s">
        <v>33</v>
      </c>
      <c r="B10" s="37">
        <v>153</v>
      </c>
      <c r="C10" s="37">
        <v>121</v>
      </c>
      <c r="D10" s="49">
        <f>C10/B10*100</f>
        <v>79.08496732026144</v>
      </c>
    </row>
    <row r="11" spans="1:4" ht="21" customHeight="1">
      <c r="A11" s="57" t="s">
        <v>34</v>
      </c>
      <c r="B11" s="37">
        <v>68</v>
      </c>
      <c r="C11" s="37"/>
      <c r="D11" s="49"/>
    </row>
    <row r="12" spans="1:4" ht="21" customHeight="1">
      <c r="A12" s="57" t="s">
        <v>35</v>
      </c>
      <c r="B12" s="37"/>
      <c r="C12" s="37"/>
      <c r="D12" s="49"/>
    </row>
    <row r="13" spans="1:4" ht="21" customHeight="1">
      <c r="A13" s="68" t="s">
        <v>36</v>
      </c>
      <c r="B13" s="46"/>
      <c r="C13" s="46"/>
      <c r="D13" s="49"/>
    </row>
    <row r="14" spans="1:4" ht="21" customHeight="1">
      <c r="A14" s="68" t="s">
        <v>37</v>
      </c>
      <c r="B14" s="37"/>
      <c r="C14" s="37"/>
      <c r="D14" s="49"/>
    </row>
    <row r="15" spans="1:4" ht="21" customHeight="1">
      <c r="A15" s="68" t="s">
        <v>38</v>
      </c>
      <c r="B15" s="37"/>
      <c r="C15" s="37"/>
      <c r="D15" s="49"/>
    </row>
    <row r="16" spans="1:4" ht="21" customHeight="1">
      <c r="A16" s="68" t="s">
        <v>39</v>
      </c>
      <c r="B16" s="46">
        <f>SUM(B17:B25)</f>
        <v>76486</v>
      </c>
      <c r="C16" s="46">
        <f>SUM(C17:C25)</f>
        <v>82832</v>
      </c>
      <c r="D16" s="49">
        <f>C16/B16*100</f>
        <v>108.29694323144106</v>
      </c>
    </row>
    <row r="17" spans="1:4" ht="21" customHeight="1">
      <c r="A17" s="68" t="s">
        <v>40</v>
      </c>
      <c r="B17" s="72">
        <v>70898</v>
      </c>
      <c r="C17" s="73">
        <v>79891</v>
      </c>
      <c r="D17" s="49">
        <f>C17/B17*100</f>
        <v>112.68441987080031</v>
      </c>
    </row>
    <row r="18" spans="1:4" ht="21" customHeight="1">
      <c r="A18" s="68" t="s">
        <v>41</v>
      </c>
      <c r="B18" s="74">
        <v>4192</v>
      </c>
      <c r="C18" s="73">
        <v>1409</v>
      </c>
      <c r="D18" s="49">
        <f>C18/B18*100</f>
        <v>33.61164122137404</v>
      </c>
    </row>
    <row r="19" spans="1:4" ht="21" customHeight="1">
      <c r="A19" s="68" t="s">
        <v>42</v>
      </c>
      <c r="B19" s="72">
        <v>400</v>
      </c>
      <c r="C19" s="73">
        <v>452</v>
      </c>
      <c r="D19" s="49">
        <f>C19/B19*100</f>
        <v>112.99999999999999</v>
      </c>
    </row>
    <row r="20" spans="1:4" ht="21" customHeight="1">
      <c r="A20" s="68" t="s">
        <v>43</v>
      </c>
      <c r="B20" s="72"/>
      <c r="C20" s="73"/>
      <c r="D20" s="49"/>
    </row>
    <row r="21" spans="1:4" ht="21" customHeight="1">
      <c r="A21" s="68" t="s">
        <v>44</v>
      </c>
      <c r="B21" s="72">
        <v>996</v>
      </c>
      <c r="C21" s="73">
        <v>1080</v>
      </c>
      <c r="D21" s="49">
        <f>C21/B21*100</f>
        <v>108.43373493975903</v>
      </c>
    </row>
    <row r="22" spans="1:4" ht="21" customHeight="1">
      <c r="A22" s="68" t="s">
        <v>45</v>
      </c>
      <c r="B22" s="37"/>
      <c r="C22" s="37"/>
      <c r="D22" s="49"/>
    </row>
    <row r="23" spans="1:4" ht="21" customHeight="1">
      <c r="A23" s="68" t="s">
        <v>46</v>
      </c>
      <c r="B23" s="37"/>
      <c r="C23" s="37"/>
      <c r="D23" s="49"/>
    </row>
    <row r="24" spans="1:4" ht="21" customHeight="1">
      <c r="A24" s="68" t="s">
        <v>47</v>
      </c>
      <c r="B24" s="42"/>
      <c r="C24" s="42"/>
      <c r="D24" s="49"/>
    </row>
    <row r="25" spans="1:4" ht="21" customHeight="1">
      <c r="A25" s="68" t="s">
        <v>48</v>
      </c>
      <c r="B25" s="42"/>
      <c r="C25" s="42"/>
      <c r="D25" s="49"/>
    </row>
    <row r="26" spans="1:4" ht="21" customHeight="1">
      <c r="A26" s="68" t="s">
        <v>49</v>
      </c>
      <c r="B26" s="46">
        <f>SUM(B27:B31)</f>
        <v>3</v>
      </c>
      <c r="C26" s="46">
        <f>SUM(C27:C31)</f>
        <v>2</v>
      </c>
      <c r="D26" s="49">
        <f>C26/B26*100</f>
        <v>66.66666666666666</v>
      </c>
    </row>
    <row r="27" spans="1:4" ht="21" customHeight="1">
      <c r="A27" s="68" t="s">
        <v>50</v>
      </c>
      <c r="B27" s="42">
        <v>3</v>
      </c>
      <c r="C27" s="42">
        <v>2</v>
      </c>
      <c r="D27" s="49">
        <f>C27/B27*100</f>
        <v>66.66666666666666</v>
      </c>
    </row>
    <row r="28" spans="1:4" ht="21" customHeight="1">
      <c r="A28" s="63" t="s">
        <v>51</v>
      </c>
      <c r="B28" s="42"/>
      <c r="C28" s="42"/>
      <c r="D28" s="49"/>
    </row>
    <row r="29" spans="1:4" ht="21" customHeight="1">
      <c r="A29" s="63" t="s">
        <v>52</v>
      </c>
      <c r="B29" s="42"/>
      <c r="C29" s="42"/>
      <c r="D29" s="49"/>
    </row>
    <row r="30" spans="1:4" ht="21" customHeight="1">
      <c r="A30" s="62" t="s">
        <v>53</v>
      </c>
      <c r="B30" s="42"/>
      <c r="C30" s="42"/>
      <c r="D30" s="49"/>
    </row>
    <row r="31" spans="1:4" ht="21" customHeight="1">
      <c r="A31" s="62" t="s">
        <v>54</v>
      </c>
      <c r="B31" s="42"/>
      <c r="C31" s="42"/>
      <c r="D31" s="49"/>
    </row>
    <row r="32" spans="1:4" ht="21" customHeight="1">
      <c r="A32" s="58" t="s">
        <v>55</v>
      </c>
      <c r="B32" s="46">
        <f>SUM(B33:B42)</f>
        <v>352</v>
      </c>
      <c r="C32" s="46"/>
      <c r="D32" s="49"/>
    </row>
    <row r="33" spans="1:4" ht="21" customHeight="1">
      <c r="A33" s="63" t="s">
        <v>56</v>
      </c>
      <c r="B33" s="42"/>
      <c r="C33" s="42"/>
      <c r="D33" s="49"/>
    </row>
    <row r="34" spans="1:4" ht="21" customHeight="1">
      <c r="A34" s="63" t="s">
        <v>57</v>
      </c>
      <c r="B34" s="42">
        <v>352</v>
      </c>
      <c r="C34" s="42"/>
      <c r="D34" s="49"/>
    </row>
    <row r="35" spans="1:4" ht="21" customHeight="1">
      <c r="A35" s="63" t="s">
        <v>58</v>
      </c>
      <c r="B35" s="42"/>
      <c r="C35" s="42"/>
      <c r="D35" s="49"/>
    </row>
    <row r="36" spans="1:4" ht="21" customHeight="1">
      <c r="A36" s="63" t="s">
        <v>59</v>
      </c>
      <c r="B36" s="42"/>
      <c r="C36" s="42"/>
      <c r="D36" s="49"/>
    </row>
    <row r="37" spans="1:4" ht="21" customHeight="1">
      <c r="A37" s="63" t="s">
        <v>60</v>
      </c>
      <c r="B37" s="42"/>
      <c r="C37" s="42"/>
      <c r="D37" s="49"/>
    </row>
    <row r="38" spans="1:4" ht="21" customHeight="1">
      <c r="A38" s="63" t="s">
        <v>61</v>
      </c>
      <c r="B38" s="42"/>
      <c r="C38" s="42"/>
      <c r="D38" s="49"/>
    </row>
    <row r="39" spans="1:4" ht="21" customHeight="1">
      <c r="A39" s="63" t="s">
        <v>62</v>
      </c>
      <c r="B39" s="42"/>
      <c r="C39" s="42"/>
      <c r="D39" s="49"/>
    </row>
    <row r="40" spans="1:4" ht="21" customHeight="1">
      <c r="A40" s="63" t="s">
        <v>63</v>
      </c>
      <c r="B40" s="42"/>
      <c r="C40" s="42"/>
      <c r="D40" s="49"/>
    </row>
    <row r="41" spans="1:4" ht="21" customHeight="1">
      <c r="A41" s="63" t="s">
        <v>64</v>
      </c>
      <c r="B41" s="42"/>
      <c r="C41" s="42"/>
      <c r="D41" s="49"/>
    </row>
    <row r="42" spans="1:4" ht="21" customHeight="1">
      <c r="A42" s="63" t="s">
        <v>65</v>
      </c>
      <c r="B42" s="42"/>
      <c r="C42" s="42"/>
      <c r="D42" s="49"/>
    </row>
    <row r="43" spans="1:4" ht="21" customHeight="1">
      <c r="A43" s="58" t="s">
        <v>66</v>
      </c>
      <c r="B43" s="46"/>
      <c r="C43" s="46"/>
      <c r="D43" s="49"/>
    </row>
    <row r="44" spans="1:4" ht="21" customHeight="1">
      <c r="A44" s="63" t="s">
        <v>67</v>
      </c>
      <c r="B44" s="42"/>
      <c r="C44" s="42"/>
      <c r="D44" s="49"/>
    </row>
    <row r="45" spans="1:4" ht="21" customHeight="1">
      <c r="A45" s="58" t="s">
        <v>68</v>
      </c>
      <c r="B45" s="46">
        <f>SUM(B46:B48)</f>
        <v>26445</v>
      </c>
      <c r="C45" s="46">
        <f>SUM(C46:C48)</f>
        <v>1124</v>
      </c>
      <c r="D45" s="49">
        <f>C45/B45*100</f>
        <v>4.250330875401778</v>
      </c>
    </row>
    <row r="46" spans="1:4" ht="21" customHeight="1">
      <c r="A46" s="63" t="s">
        <v>69</v>
      </c>
      <c r="B46" s="42">
        <v>25100</v>
      </c>
      <c r="C46" s="75">
        <v>297</v>
      </c>
      <c r="D46" s="49">
        <f>C46/B46*100</f>
        <v>1.1832669322709164</v>
      </c>
    </row>
    <row r="47" spans="1:4" ht="21" customHeight="1">
      <c r="A47" s="63" t="s">
        <v>70</v>
      </c>
      <c r="B47" s="42"/>
      <c r="C47" s="75"/>
      <c r="D47" s="49"/>
    </row>
    <row r="48" spans="1:4" ht="21" customHeight="1">
      <c r="A48" s="63" t="s">
        <v>71</v>
      </c>
      <c r="B48" s="38">
        <v>1345</v>
      </c>
      <c r="C48" s="75">
        <v>827</v>
      </c>
      <c r="D48" s="49">
        <f>C48/B48*100</f>
        <v>61.486988847583646</v>
      </c>
    </row>
    <row r="49" spans="1:4" ht="21" customHeight="1">
      <c r="A49" s="58" t="s">
        <v>72</v>
      </c>
      <c r="B49" s="42">
        <v>3359</v>
      </c>
      <c r="C49" s="75">
        <v>4383</v>
      </c>
      <c r="D49" s="49">
        <f>C49/B49*100</f>
        <v>130.4852634712712</v>
      </c>
    </row>
    <row r="50" spans="1:4" ht="21" customHeight="1">
      <c r="A50" s="58" t="s">
        <v>73</v>
      </c>
      <c r="B50" s="42"/>
      <c r="C50" s="75"/>
      <c r="D50" s="49"/>
    </row>
    <row r="51" spans="1:4" ht="21" customHeight="1">
      <c r="A51" s="58" t="s">
        <v>74</v>
      </c>
      <c r="B51" s="76">
        <v>12511</v>
      </c>
      <c r="C51" s="75">
        <v>139</v>
      </c>
      <c r="D51" s="49">
        <f>C51/B51*100</f>
        <v>1.1110223003756694</v>
      </c>
    </row>
    <row r="52" spans="1:4" ht="21" customHeight="1">
      <c r="A52" s="58"/>
      <c r="B52" s="77"/>
      <c r="C52" s="42"/>
      <c r="D52" s="49"/>
    </row>
    <row r="53" spans="1:4" ht="21" customHeight="1">
      <c r="A53" s="58"/>
      <c r="B53" s="42"/>
      <c r="C53" s="42"/>
      <c r="D53" s="49"/>
    </row>
    <row r="54" spans="1:4" ht="21" customHeight="1">
      <c r="A54" s="58"/>
      <c r="B54" s="42"/>
      <c r="C54" s="42"/>
      <c r="D54" s="49"/>
    </row>
    <row r="55" spans="1:4" ht="22.5" customHeight="1">
      <c r="A55" s="78" t="s">
        <v>75</v>
      </c>
      <c r="B55" s="46">
        <f>SUM(B5,B9,B13,B16,B26,B32,B43,B45,B49:B51)</f>
        <v>119425</v>
      </c>
      <c r="C55" s="46">
        <f>SUM(C5,C9,C13,C16,C26,C32,C43,C45,C49:C51)</f>
        <v>88601</v>
      </c>
      <c r="D55" s="49">
        <f>C55/B55*100</f>
        <v>74.18965878166213</v>
      </c>
    </row>
    <row r="56" ht="26.25" customHeight="1"/>
    <row r="57" ht="26.25" customHeight="1"/>
    <row r="58" ht="26.25" customHeight="1"/>
    <row r="59" ht="26.25" customHeight="1"/>
  </sheetData>
  <sheetProtection/>
  <mergeCells count="1">
    <mergeCell ref="A2:D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224"/>
  <sheetViews>
    <sheetView showGridLines="0" showZeros="0" workbookViewId="0" topLeftCell="A1">
      <pane ySplit="5" topLeftCell="A45" activePane="bottomLeft" state="frozen"/>
      <selection pane="bottomLeft" activeCell="A1" sqref="A1"/>
    </sheetView>
  </sheetViews>
  <sheetFormatPr defaultColWidth="9.00390625" defaultRowHeight="14.25"/>
  <cols>
    <col min="1" max="1" width="66.00390625" style="20" customWidth="1"/>
    <col min="2" max="2" width="21.125" style="20" customWidth="1"/>
    <col min="3" max="254" width="9.00390625" style="20" customWidth="1"/>
    <col min="255" max="16384" width="9.00390625" style="20" customWidth="1"/>
  </cols>
  <sheetData>
    <row r="1" s="20" customFormat="1" ht="14.25">
      <c r="A1" s="20" t="s">
        <v>76</v>
      </c>
    </row>
    <row r="3" spans="1:2" s="20" customFormat="1" ht="18" customHeight="1">
      <c r="A3" s="23" t="s">
        <v>77</v>
      </c>
      <c r="B3" s="23"/>
    </row>
    <row r="4" s="20" customFormat="1" ht="27.75" customHeight="1">
      <c r="B4" s="20" t="s">
        <v>2</v>
      </c>
    </row>
    <row r="5" spans="1:2" s="20" customFormat="1" ht="29.25" customHeight="1">
      <c r="A5" s="43" t="s">
        <v>78</v>
      </c>
      <c r="B5" s="43" t="s">
        <v>79</v>
      </c>
    </row>
    <row r="6" spans="1:2" s="20" customFormat="1" ht="19.5" customHeight="1">
      <c r="A6" s="55" t="s">
        <v>28</v>
      </c>
      <c r="B6" s="56">
        <f>SUM(B7,B12,B16)</f>
        <v>0</v>
      </c>
    </row>
    <row r="7" spans="1:2" s="20" customFormat="1" ht="19.5" customHeight="1">
      <c r="A7" s="57" t="s">
        <v>29</v>
      </c>
      <c r="B7" s="56">
        <f>SUM(B8:B11)</f>
        <v>0</v>
      </c>
    </row>
    <row r="8" spans="1:2" s="20" customFormat="1" ht="19.5" customHeight="1">
      <c r="A8" s="58" t="s">
        <v>80</v>
      </c>
      <c r="B8" s="59"/>
    </row>
    <row r="9" spans="1:2" s="20" customFormat="1" ht="19.5" customHeight="1">
      <c r="A9" s="58" t="s">
        <v>81</v>
      </c>
      <c r="B9" s="59"/>
    </row>
    <row r="10" spans="1:2" s="20" customFormat="1" ht="19.5" customHeight="1">
      <c r="A10" s="58" t="s">
        <v>82</v>
      </c>
      <c r="B10" s="59"/>
    </row>
    <row r="11" spans="1:2" s="20" customFormat="1" ht="19.5" customHeight="1">
      <c r="A11" s="58" t="s">
        <v>83</v>
      </c>
      <c r="B11" s="59"/>
    </row>
    <row r="12" spans="1:2" s="20" customFormat="1" ht="19.5" customHeight="1">
      <c r="A12" s="57" t="s">
        <v>30</v>
      </c>
      <c r="B12" s="60">
        <f>SUM(B13:B15)</f>
        <v>0</v>
      </c>
    </row>
    <row r="13" spans="1:2" s="20" customFormat="1" ht="19.5" customHeight="1">
      <c r="A13" s="57" t="s">
        <v>84</v>
      </c>
      <c r="B13" s="61"/>
    </row>
    <row r="14" spans="1:2" s="20" customFormat="1" ht="19.5" customHeight="1">
      <c r="A14" s="57" t="s">
        <v>85</v>
      </c>
      <c r="B14" s="61"/>
    </row>
    <row r="15" spans="1:2" s="20" customFormat="1" ht="19.5" customHeight="1">
      <c r="A15" s="57" t="s">
        <v>86</v>
      </c>
      <c r="B15" s="61"/>
    </row>
    <row r="16" spans="1:2" s="20" customFormat="1" ht="19.5" customHeight="1">
      <c r="A16" s="57" t="s">
        <v>31</v>
      </c>
      <c r="B16" s="56">
        <f>SUM(B17:B18)</f>
        <v>0</v>
      </c>
    </row>
    <row r="17" spans="1:2" s="20" customFormat="1" ht="19.5" customHeight="1">
      <c r="A17" s="62" t="s">
        <v>87</v>
      </c>
      <c r="B17" s="59"/>
    </row>
    <row r="18" spans="1:2" s="20" customFormat="1" ht="19.5" customHeight="1">
      <c r="A18" s="62" t="s">
        <v>88</v>
      </c>
      <c r="B18" s="59"/>
    </row>
    <row r="19" spans="1:2" s="20" customFormat="1" ht="19.5" customHeight="1">
      <c r="A19" s="55" t="s">
        <v>32</v>
      </c>
      <c r="B19" s="56">
        <f>SUM(B20,B24,B28)</f>
        <v>121</v>
      </c>
    </row>
    <row r="20" spans="1:2" s="20" customFormat="1" ht="19.5" customHeight="1">
      <c r="A20" s="58" t="s">
        <v>33</v>
      </c>
      <c r="B20" s="56">
        <f>SUM(B21:B23)</f>
        <v>121</v>
      </c>
    </row>
    <row r="21" spans="1:2" s="20" customFormat="1" ht="19.5" customHeight="1">
      <c r="A21" s="58" t="s">
        <v>89</v>
      </c>
      <c r="B21" s="59">
        <v>68</v>
      </c>
    </row>
    <row r="22" spans="1:2" s="20" customFormat="1" ht="19.5" customHeight="1">
      <c r="A22" s="58" t="s">
        <v>90</v>
      </c>
      <c r="B22" s="59">
        <v>53</v>
      </c>
    </row>
    <row r="23" spans="1:2" s="20" customFormat="1" ht="19.5" customHeight="1">
      <c r="A23" s="58" t="s">
        <v>91</v>
      </c>
      <c r="B23" s="59"/>
    </row>
    <row r="24" spans="1:2" s="20" customFormat="1" ht="19.5" customHeight="1">
      <c r="A24" s="58" t="s">
        <v>34</v>
      </c>
      <c r="B24" s="56">
        <f>SUM(B25:B27)</f>
        <v>0</v>
      </c>
    </row>
    <row r="25" spans="1:2" s="20" customFormat="1" ht="19.5" customHeight="1">
      <c r="A25" s="58" t="s">
        <v>89</v>
      </c>
      <c r="B25" s="59"/>
    </row>
    <row r="26" spans="1:2" s="20" customFormat="1" ht="19.5" customHeight="1">
      <c r="A26" s="58" t="s">
        <v>90</v>
      </c>
      <c r="B26" s="59"/>
    </row>
    <row r="27" spans="1:2" s="20" customFormat="1" ht="19.5" customHeight="1">
      <c r="A27" s="63" t="s">
        <v>92</v>
      </c>
      <c r="B27" s="59"/>
    </row>
    <row r="28" spans="1:2" s="20" customFormat="1" ht="19.5" customHeight="1">
      <c r="A28" s="57" t="s">
        <v>35</v>
      </c>
      <c r="B28" s="56">
        <f>SUM(B29:B30)</f>
        <v>0</v>
      </c>
    </row>
    <row r="29" spans="1:2" s="20" customFormat="1" ht="19.5" customHeight="1">
      <c r="A29" s="62" t="s">
        <v>90</v>
      </c>
      <c r="B29" s="59"/>
    </row>
    <row r="30" spans="1:2" s="20" customFormat="1" ht="19.5" customHeight="1">
      <c r="A30" s="62" t="s">
        <v>93</v>
      </c>
      <c r="B30" s="59"/>
    </row>
    <row r="31" spans="1:2" s="20" customFormat="1" ht="19.5" customHeight="1">
      <c r="A31" s="55" t="s">
        <v>36</v>
      </c>
      <c r="B31" s="56">
        <f>SUM(B32:B33)</f>
        <v>0</v>
      </c>
    </row>
    <row r="32" spans="1:2" s="20" customFormat="1" ht="19.5" customHeight="1">
      <c r="A32" s="55" t="s">
        <v>37</v>
      </c>
      <c r="B32" s="59"/>
    </row>
    <row r="33" spans="1:2" s="20" customFormat="1" ht="19.5" customHeight="1">
      <c r="A33" s="55" t="s">
        <v>38</v>
      </c>
      <c r="B33" s="56">
        <f>SUM(B34:B37)</f>
        <v>0</v>
      </c>
    </row>
    <row r="34" spans="1:2" s="20" customFormat="1" ht="19.5" customHeight="1">
      <c r="A34" s="55" t="s">
        <v>94</v>
      </c>
      <c r="B34" s="59"/>
    </row>
    <row r="35" spans="1:2" s="20" customFormat="1" ht="19.5" customHeight="1">
      <c r="A35" s="55" t="s">
        <v>95</v>
      </c>
      <c r="B35" s="59"/>
    </row>
    <row r="36" spans="1:2" s="20" customFormat="1" ht="19.5" customHeight="1">
      <c r="A36" s="55" t="s">
        <v>96</v>
      </c>
      <c r="B36" s="59"/>
    </row>
    <row r="37" spans="1:2" s="20" customFormat="1" ht="19.5" customHeight="1">
      <c r="A37" s="55" t="s">
        <v>97</v>
      </c>
      <c r="B37" s="59"/>
    </row>
    <row r="38" spans="1:2" s="20" customFormat="1" ht="19.5" customHeight="1">
      <c r="A38" s="55" t="s">
        <v>39</v>
      </c>
      <c r="B38" s="56">
        <f>SUM(B39,B52,B56:B57,B63,B67,B71,B76,B82)</f>
        <v>82832</v>
      </c>
    </row>
    <row r="39" spans="1:2" s="54" customFormat="1" ht="19.5" customHeight="1">
      <c r="A39" s="55" t="s">
        <v>40</v>
      </c>
      <c r="B39" s="56">
        <f>SUM(B40:B51)</f>
        <v>79891</v>
      </c>
    </row>
    <row r="40" spans="1:2" s="20" customFormat="1" ht="19.5" customHeight="1">
      <c r="A40" s="63" t="s">
        <v>98</v>
      </c>
      <c r="B40" s="64">
        <v>25984</v>
      </c>
    </row>
    <row r="41" spans="1:2" s="20" customFormat="1" ht="19.5" customHeight="1">
      <c r="A41" s="63" t="s">
        <v>99</v>
      </c>
      <c r="B41" s="64">
        <v>1100</v>
      </c>
    </row>
    <row r="42" spans="1:2" s="20" customFormat="1" ht="19.5" customHeight="1">
      <c r="A42" s="63" t="s">
        <v>100</v>
      </c>
      <c r="B42" s="64">
        <v>22000</v>
      </c>
    </row>
    <row r="43" spans="1:2" s="20" customFormat="1" ht="19.5" customHeight="1">
      <c r="A43" s="63" t="s">
        <v>101</v>
      </c>
      <c r="B43" s="64">
        <v>900</v>
      </c>
    </row>
    <row r="44" spans="1:2" s="20" customFormat="1" ht="19.5" customHeight="1">
      <c r="A44" s="63" t="s">
        <v>102</v>
      </c>
      <c r="B44" s="64">
        <v>5100</v>
      </c>
    </row>
    <row r="45" spans="1:2" s="20" customFormat="1" ht="19.5" customHeight="1">
      <c r="A45" s="63" t="s">
        <v>103</v>
      </c>
      <c r="B45" s="65"/>
    </row>
    <row r="46" spans="1:2" s="20" customFormat="1" ht="19.5" customHeight="1">
      <c r="A46" s="63" t="s">
        <v>104</v>
      </c>
      <c r="B46" s="65"/>
    </row>
    <row r="47" spans="1:2" s="20" customFormat="1" ht="19.5" customHeight="1">
      <c r="A47" s="63" t="s">
        <v>105</v>
      </c>
      <c r="B47" s="65"/>
    </row>
    <row r="48" spans="1:2" s="20" customFormat="1" ht="19.5" customHeight="1">
      <c r="A48" s="63" t="s">
        <v>106</v>
      </c>
      <c r="B48" s="65"/>
    </row>
    <row r="49" spans="1:2" s="20" customFormat="1" ht="19.5" customHeight="1">
      <c r="A49" s="63" t="s">
        <v>107</v>
      </c>
      <c r="B49" s="65"/>
    </row>
    <row r="50" spans="1:2" s="20" customFormat="1" ht="19.5" customHeight="1">
      <c r="A50" s="63" t="s">
        <v>108</v>
      </c>
      <c r="B50" s="65"/>
    </row>
    <row r="51" spans="1:2" s="20" customFormat="1" ht="19.5" customHeight="1">
      <c r="A51" s="63" t="s">
        <v>109</v>
      </c>
      <c r="B51" s="66">
        <v>24807</v>
      </c>
    </row>
    <row r="52" spans="1:2" s="20" customFormat="1" ht="19.5" customHeight="1">
      <c r="A52" s="55" t="s">
        <v>41</v>
      </c>
      <c r="B52" s="56">
        <f>SUM(B53:B55)</f>
        <v>1409</v>
      </c>
    </row>
    <row r="53" spans="1:2" s="20" customFormat="1" ht="19.5" customHeight="1">
      <c r="A53" s="63" t="s">
        <v>98</v>
      </c>
      <c r="B53" s="67">
        <v>909</v>
      </c>
    </row>
    <row r="54" spans="1:2" s="20" customFormat="1" ht="19.5" customHeight="1">
      <c r="A54" s="63" t="s">
        <v>99</v>
      </c>
      <c r="B54" s="67">
        <v>300</v>
      </c>
    </row>
    <row r="55" spans="1:2" s="20" customFormat="1" ht="19.5" customHeight="1">
      <c r="A55" s="63" t="s">
        <v>110</v>
      </c>
      <c r="B55" s="67">
        <v>200</v>
      </c>
    </row>
    <row r="56" spans="1:2" s="20" customFormat="1" ht="19.5" customHeight="1">
      <c r="A56" s="55" t="s">
        <v>42</v>
      </c>
      <c r="B56" s="67">
        <v>452</v>
      </c>
    </row>
    <row r="57" spans="1:2" s="20" customFormat="1" ht="19.5" customHeight="1">
      <c r="A57" s="55" t="s">
        <v>43</v>
      </c>
      <c r="B57" s="56">
        <f>SUM(B58:B62)</f>
        <v>0</v>
      </c>
    </row>
    <row r="58" spans="1:2" s="20" customFormat="1" ht="19.5" customHeight="1">
      <c r="A58" s="63" t="s">
        <v>111</v>
      </c>
      <c r="B58" s="59"/>
    </row>
    <row r="59" spans="1:2" s="20" customFormat="1" ht="19.5" customHeight="1">
      <c r="A59" s="63" t="s">
        <v>112</v>
      </c>
      <c r="B59" s="59"/>
    </row>
    <row r="60" spans="1:2" s="20" customFormat="1" ht="19.5" customHeight="1">
      <c r="A60" s="63" t="s">
        <v>113</v>
      </c>
      <c r="B60" s="59"/>
    </row>
    <row r="61" spans="1:2" s="20" customFormat="1" ht="19.5" customHeight="1">
      <c r="A61" s="63" t="s">
        <v>114</v>
      </c>
      <c r="B61" s="59"/>
    </row>
    <row r="62" spans="1:2" s="20" customFormat="1" ht="19.5" customHeight="1">
      <c r="A62" s="63" t="s">
        <v>115</v>
      </c>
      <c r="B62" s="59"/>
    </row>
    <row r="63" spans="1:2" s="20" customFormat="1" ht="19.5" customHeight="1">
      <c r="A63" s="55" t="s">
        <v>44</v>
      </c>
      <c r="B63" s="56">
        <f>SUM(B64:B66)</f>
        <v>1080</v>
      </c>
    </row>
    <row r="64" spans="1:2" s="20" customFormat="1" ht="19.5" customHeight="1">
      <c r="A64" s="55" t="s">
        <v>116</v>
      </c>
      <c r="B64" s="59">
        <v>1080</v>
      </c>
    </row>
    <row r="65" spans="1:2" s="20" customFormat="1" ht="19.5" customHeight="1">
      <c r="A65" s="55" t="s">
        <v>117</v>
      </c>
      <c r="B65" s="59"/>
    </row>
    <row r="66" spans="1:2" s="20" customFormat="1" ht="19.5" customHeight="1">
      <c r="A66" s="55" t="s">
        <v>118</v>
      </c>
      <c r="B66" s="59"/>
    </row>
    <row r="67" spans="1:2" s="20" customFormat="1" ht="19.5" customHeight="1">
      <c r="A67" s="68" t="s">
        <v>45</v>
      </c>
      <c r="B67" s="56">
        <f>SUM(B68:B70)</f>
        <v>0</v>
      </c>
    </row>
    <row r="68" spans="1:2" s="20" customFormat="1" ht="19.5" customHeight="1">
      <c r="A68" s="62" t="s">
        <v>98</v>
      </c>
      <c r="B68" s="59"/>
    </row>
    <row r="69" spans="1:2" s="20" customFormat="1" ht="19.5" customHeight="1">
      <c r="A69" s="62" t="s">
        <v>99</v>
      </c>
      <c r="B69" s="59"/>
    </row>
    <row r="70" spans="1:2" s="20" customFormat="1" ht="19.5" customHeight="1">
      <c r="A70" s="62" t="s">
        <v>119</v>
      </c>
      <c r="B70" s="59"/>
    </row>
    <row r="71" spans="1:2" s="20" customFormat="1" ht="19.5" customHeight="1">
      <c r="A71" s="68" t="s">
        <v>46</v>
      </c>
      <c r="B71" s="56">
        <f>SUM(B72:B75)</f>
        <v>0</v>
      </c>
    </row>
    <row r="72" spans="1:2" s="20" customFormat="1" ht="19.5" customHeight="1">
      <c r="A72" s="62" t="s">
        <v>120</v>
      </c>
      <c r="B72" s="59"/>
    </row>
    <row r="73" spans="1:2" s="20" customFormat="1" ht="19.5" customHeight="1">
      <c r="A73" s="62" t="s">
        <v>98</v>
      </c>
      <c r="B73" s="59"/>
    </row>
    <row r="74" spans="1:2" s="20" customFormat="1" ht="19.5" customHeight="1">
      <c r="A74" s="62" t="s">
        <v>99</v>
      </c>
      <c r="B74" s="59"/>
    </row>
    <row r="75" spans="1:2" s="20" customFormat="1" ht="19.5" customHeight="1">
      <c r="A75" s="62" t="s">
        <v>121</v>
      </c>
      <c r="B75" s="59"/>
    </row>
    <row r="76" spans="1:2" s="20" customFormat="1" ht="19.5" customHeight="1">
      <c r="A76" s="68" t="s">
        <v>47</v>
      </c>
      <c r="B76" s="56">
        <f>SUM(B77:B81)</f>
        <v>0</v>
      </c>
    </row>
    <row r="77" spans="1:2" s="20" customFormat="1" ht="19.5" customHeight="1">
      <c r="A77" s="62" t="s">
        <v>111</v>
      </c>
      <c r="B77" s="59"/>
    </row>
    <row r="78" spans="1:2" s="20" customFormat="1" ht="19.5" customHeight="1">
      <c r="A78" s="62" t="s">
        <v>112</v>
      </c>
      <c r="B78" s="59"/>
    </row>
    <row r="79" spans="1:2" s="20" customFormat="1" ht="19.5" customHeight="1">
      <c r="A79" s="62" t="s">
        <v>113</v>
      </c>
      <c r="B79" s="59"/>
    </row>
    <row r="80" spans="1:2" s="20" customFormat="1" ht="19.5" customHeight="1">
      <c r="A80" s="62" t="s">
        <v>114</v>
      </c>
      <c r="B80" s="59"/>
    </row>
    <row r="81" spans="1:2" s="20" customFormat="1" ht="19.5" customHeight="1">
      <c r="A81" s="62" t="s">
        <v>122</v>
      </c>
      <c r="B81" s="59"/>
    </row>
    <row r="82" spans="1:2" s="20" customFormat="1" ht="19.5" customHeight="1">
      <c r="A82" s="68" t="s">
        <v>48</v>
      </c>
      <c r="B82" s="56">
        <f>SUM(B83:B84)</f>
        <v>0</v>
      </c>
    </row>
    <row r="83" spans="1:2" s="20" customFormat="1" ht="19.5" customHeight="1">
      <c r="A83" s="62" t="s">
        <v>116</v>
      </c>
      <c r="B83" s="59"/>
    </row>
    <row r="84" spans="1:2" s="20" customFormat="1" ht="19.5" customHeight="1">
      <c r="A84" s="62" t="s">
        <v>123</v>
      </c>
      <c r="B84" s="59"/>
    </row>
    <row r="85" spans="1:2" s="20" customFormat="1" ht="19.5" customHeight="1">
      <c r="A85" s="55" t="s">
        <v>49</v>
      </c>
      <c r="B85" s="56">
        <f>SUM(B86,B91,B96,B101,B104)</f>
        <v>2</v>
      </c>
    </row>
    <row r="86" spans="1:2" s="20" customFormat="1" ht="19.5" customHeight="1">
      <c r="A86" s="63" t="s">
        <v>50</v>
      </c>
      <c r="B86" s="56">
        <f>SUM(B87:B90)</f>
        <v>2</v>
      </c>
    </row>
    <row r="87" spans="1:2" s="20" customFormat="1" ht="19.5" customHeight="1">
      <c r="A87" s="63" t="s">
        <v>90</v>
      </c>
      <c r="B87" s="59">
        <v>2</v>
      </c>
    </row>
    <row r="88" spans="1:2" s="20" customFormat="1" ht="19.5" customHeight="1">
      <c r="A88" s="63" t="s">
        <v>124</v>
      </c>
      <c r="B88" s="59"/>
    </row>
    <row r="89" spans="1:2" s="20" customFormat="1" ht="19.5" customHeight="1">
      <c r="A89" s="63" t="s">
        <v>125</v>
      </c>
      <c r="B89" s="59"/>
    </row>
    <row r="90" spans="1:2" s="20" customFormat="1" ht="19.5" customHeight="1">
      <c r="A90" s="63" t="s">
        <v>126</v>
      </c>
      <c r="B90" s="59"/>
    </row>
    <row r="91" spans="1:2" s="20" customFormat="1" ht="19.5" customHeight="1">
      <c r="A91" s="63" t="s">
        <v>51</v>
      </c>
      <c r="B91" s="56">
        <f>SUM(B92:B95)</f>
        <v>0</v>
      </c>
    </row>
    <row r="92" spans="1:2" s="20" customFormat="1" ht="19.5" customHeight="1">
      <c r="A92" s="63" t="s">
        <v>90</v>
      </c>
      <c r="B92" s="59"/>
    </row>
    <row r="93" spans="1:2" s="20" customFormat="1" ht="19.5" customHeight="1">
      <c r="A93" s="63" t="s">
        <v>124</v>
      </c>
      <c r="B93" s="59"/>
    </row>
    <row r="94" spans="1:2" s="20" customFormat="1" ht="19.5" customHeight="1">
      <c r="A94" s="63" t="s">
        <v>127</v>
      </c>
      <c r="B94" s="59"/>
    </row>
    <row r="95" spans="1:2" s="20" customFormat="1" ht="19.5" customHeight="1">
      <c r="A95" s="63" t="s">
        <v>128</v>
      </c>
      <c r="B95" s="59"/>
    </row>
    <row r="96" spans="1:2" s="20" customFormat="1" ht="19.5" customHeight="1">
      <c r="A96" s="63" t="s">
        <v>52</v>
      </c>
      <c r="B96" s="56">
        <f>SUM(B97:B100)</f>
        <v>0</v>
      </c>
    </row>
    <row r="97" spans="1:2" s="20" customFormat="1" ht="19.5" customHeight="1">
      <c r="A97" s="63" t="s">
        <v>129</v>
      </c>
      <c r="B97" s="59"/>
    </row>
    <row r="98" spans="1:2" s="20" customFormat="1" ht="19.5" customHeight="1">
      <c r="A98" s="63" t="s">
        <v>130</v>
      </c>
      <c r="B98" s="59"/>
    </row>
    <row r="99" spans="1:2" s="20" customFormat="1" ht="19.5" customHeight="1">
      <c r="A99" s="63" t="s">
        <v>131</v>
      </c>
      <c r="B99" s="59"/>
    </row>
    <row r="100" spans="1:2" s="20" customFormat="1" ht="19.5" customHeight="1">
      <c r="A100" s="63" t="s">
        <v>132</v>
      </c>
      <c r="B100" s="59"/>
    </row>
    <row r="101" spans="1:2" s="20" customFormat="1" ht="19.5" customHeight="1">
      <c r="A101" s="62" t="s">
        <v>53</v>
      </c>
      <c r="B101" s="56">
        <f>SUM(B102:B103)</f>
        <v>0</v>
      </c>
    </row>
    <row r="102" spans="1:2" s="20" customFormat="1" ht="19.5" customHeight="1">
      <c r="A102" s="62" t="s">
        <v>90</v>
      </c>
      <c r="B102" s="59"/>
    </row>
    <row r="103" spans="1:2" s="20" customFormat="1" ht="19.5" customHeight="1">
      <c r="A103" s="62" t="s">
        <v>133</v>
      </c>
      <c r="B103" s="59"/>
    </row>
    <row r="104" spans="1:2" s="20" customFormat="1" ht="19.5" customHeight="1">
      <c r="A104" s="62" t="s">
        <v>54</v>
      </c>
      <c r="B104" s="56">
        <f>SUM(B105:B108)</f>
        <v>0</v>
      </c>
    </row>
    <row r="105" spans="1:2" s="20" customFormat="1" ht="19.5" customHeight="1">
      <c r="A105" s="62" t="s">
        <v>129</v>
      </c>
      <c r="B105" s="59"/>
    </row>
    <row r="106" spans="1:2" s="20" customFormat="1" ht="19.5" customHeight="1">
      <c r="A106" s="62" t="s">
        <v>130</v>
      </c>
      <c r="B106" s="59"/>
    </row>
    <row r="107" spans="1:2" s="20" customFormat="1" ht="19.5" customHeight="1">
      <c r="A107" s="62" t="s">
        <v>131</v>
      </c>
      <c r="B107" s="59"/>
    </row>
    <row r="108" spans="1:2" s="20" customFormat="1" ht="19.5" customHeight="1">
      <c r="A108" s="62" t="s">
        <v>134</v>
      </c>
      <c r="B108" s="59"/>
    </row>
    <row r="109" spans="1:2" s="20" customFormat="1" ht="19.5" customHeight="1">
      <c r="A109" s="58" t="s">
        <v>55</v>
      </c>
      <c r="B109" s="56">
        <f>SUM(B110,B115,B120,B125,B134,B141,B150,B153,B156:B157)</f>
        <v>0</v>
      </c>
    </row>
    <row r="110" spans="1:2" s="20" customFormat="1" ht="19.5" customHeight="1">
      <c r="A110" s="63" t="s">
        <v>56</v>
      </c>
      <c r="B110" s="56">
        <f>SUM(B111:B114)</f>
        <v>0</v>
      </c>
    </row>
    <row r="111" spans="1:2" s="20" customFormat="1" ht="19.5" customHeight="1">
      <c r="A111" s="63" t="s">
        <v>135</v>
      </c>
      <c r="B111" s="59"/>
    </row>
    <row r="112" spans="1:2" s="20" customFormat="1" ht="19.5" customHeight="1">
      <c r="A112" s="63" t="s">
        <v>136</v>
      </c>
      <c r="B112" s="59"/>
    </row>
    <row r="113" spans="1:2" s="20" customFormat="1" ht="19.5" customHeight="1">
      <c r="A113" s="63" t="s">
        <v>137</v>
      </c>
      <c r="B113" s="59"/>
    </row>
    <row r="114" spans="1:2" s="20" customFormat="1" ht="19.5" customHeight="1">
      <c r="A114" s="63" t="s">
        <v>138</v>
      </c>
      <c r="B114" s="59"/>
    </row>
    <row r="115" spans="1:2" s="20" customFormat="1" ht="19.5" customHeight="1">
      <c r="A115" s="63" t="s">
        <v>57</v>
      </c>
      <c r="B115" s="56">
        <f>SUM(B116:B119)</f>
        <v>0</v>
      </c>
    </row>
    <row r="116" spans="1:2" s="20" customFormat="1" ht="19.5" customHeight="1">
      <c r="A116" s="63" t="s">
        <v>137</v>
      </c>
      <c r="B116" s="59"/>
    </row>
    <row r="117" spans="1:2" s="20" customFormat="1" ht="19.5" customHeight="1">
      <c r="A117" s="63" t="s">
        <v>139</v>
      </c>
      <c r="B117" s="59"/>
    </row>
    <row r="118" spans="1:2" s="20" customFormat="1" ht="19.5" customHeight="1">
      <c r="A118" s="63" t="s">
        <v>140</v>
      </c>
      <c r="B118" s="59"/>
    </row>
    <row r="119" spans="1:2" s="20" customFormat="1" ht="19.5" customHeight="1">
      <c r="A119" s="63" t="s">
        <v>141</v>
      </c>
      <c r="B119" s="59"/>
    </row>
    <row r="120" spans="1:2" s="20" customFormat="1" ht="19.5" customHeight="1">
      <c r="A120" s="63" t="s">
        <v>58</v>
      </c>
      <c r="B120" s="56">
        <f>SUM(B121:B124)</f>
        <v>0</v>
      </c>
    </row>
    <row r="121" spans="1:2" s="20" customFormat="1" ht="19.5" customHeight="1">
      <c r="A121" s="63" t="s">
        <v>142</v>
      </c>
      <c r="B121" s="59"/>
    </row>
    <row r="122" spans="1:2" s="20" customFormat="1" ht="19.5" customHeight="1">
      <c r="A122" s="63" t="s">
        <v>143</v>
      </c>
      <c r="B122" s="59"/>
    </row>
    <row r="123" spans="1:2" s="20" customFormat="1" ht="19.5" customHeight="1">
      <c r="A123" s="63" t="s">
        <v>144</v>
      </c>
      <c r="B123" s="59"/>
    </row>
    <row r="124" spans="1:2" s="20" customFormat="1" ht="19.5" customHeight="1">
      <c r="A124" s="63" t="s">
        <v>145</v>
      </c>
      <c r="B124" s="59"/>
    </row>
    <row r="125" spans="1:2" s="20" customFormat="1" ht="19.5" customHeight="1">
      <c r="A125" s="63" t="s">
        <v>59</v>
      </c>
      <c r="B125" s="56">
        <f>SUM(B126:B133)</f>
        <v>0</v>
      </c>
    </row>
    <row r="126" spans="1:2" s="20" customFormat="1" ht="19.5" customHeight="1">
      <c r="A126" s="63" t="s">
        <v>146</v>
      </c>
      <c r="B126" s="59"/>
    </row>
    <row r="127" spans="1:2" s="20" customFormat="1" ht="19.5" customHeight="1">
      <c r="A127" s="63" t="s">
        <v>147</v>
      </c>
      <c r="B127" s="59"/>
    </row>
    <row r="128" spans="1:2" s="20" customFormat="1" ht="19.5" customHeight="1">
      <c r="A128" s="63" t="s">
        <v>148</v>
      </c>
      <c r="B128" s="59"/>
    </row>
    <row r="129" spans="1:2" s="20" customFormat="1" ht="19.5" customHeight="1">
      <c r="A129" s="63" t="s">
        <v>149</v>
      </c>
      <c r="B129" s="59"/>
    </row>
    <row r="130" spans="1:2" s="20" customFormat="1" ht="19.5" customHeight="1">
      <c r="A130" s="63" t="s">
        <v>150</v>
      </c>
      <c r="B130" s="59"/>
    </row>
    <row r="131" spans="1:2" s="20" customFormat="1" ht="19.5" customHeight="1">
      <c r="A131" s="63" t="s">
        <v>151</v>
      </c>
      <c r="B131" s="59"/>
    </row>
    <row r="132" spans="1:2" s="20" customFormat="1" ht="19.5" customHeight="1">
      <c r="A132" s="63" t="s">
        <v>152</v>
      </c>
      <c r="B132" s="59"/>
    </row>
    <row r="133" spans="1:2" s="20" customFormat="1" ht="19.5" customHeight="1">
      <c r="A133" s="63" t="s">
        <v>153</v>
      </c>
      <c r="B133" s="59"/>
    </row>
    <row r="134" spans="1:2" s="20" customFormat="1" ht="19.5" customHeight="1">
      <c r="A134" s="63" t="s">
        <v>60</v>
      </c>
      <c r="B134" s="56">
        <f>SUM(B135:B140)</f>
        <v>0</v>
      </c>
    </row>
    <row r="135" spans="1:2" s="20" customFormat="1" ht="19.5" customHeight="1">
      <c r="A135" s="63" t="s">
        <v>154</v>
      </c>
      <c r="B135" s="59"/>
    </row>
    <row r="136" spans="1:2" s="20" customFormat="1" ht="19.5" customHeight="1">
      <c r="A136" s="63" t="s">
        <v>155</v>
      </c>
      <c r="B136" s="59"/>
    </row>
    <row r="137" spans="1:2" s="20" customFormat="1" ht="19.5" customHeight="1">
      <c r="A137" s="63" t="s">
        <v>156</v>
      </c>
      <c r="B137" s="59"/>
    </row>
    <row r="138" spans="1:2" s="20" customFormat="1" ht="19.5" customHeight="1">
      <c r="A138" s="63" t="s">
        <v>157</v>
      </c>
      <c r="B138" s="59"/>
    </row>
    <row r="139" spans="1:2" s="20" customFormat="1" ht="19.5" customHeight="1">
      <c r="A139" s="63" t="s">
        <v>158</v>
      </c>
      <c r="B139" s="59"/>
    </row>
    <row r="140" spans="1:2" s="20" customFormat="1" ht="19.5" customHeight="1">
      <c r="A140" s="63" t="s">
        <v>159</v>
      </c>
      <c r="B140" s="59"/>
    </row>
    <row r="141" spans="1:2" s="20" customFormat="1" ht="19.5" customHeight="1">
      <c r="A141" s="63" t="s">
        <v>61</v>
      </c>
      <c r="B141" s="56">
        <f>SUM(B142:B149)</f>
        <v>0</v>
      </c>
    </row>
    <row r="142" spans="1:2" s="20" customFormat="1" ht="19.5" customHeight="1">
      <c r="A142" s="63" t="s">
        <v>160</v>
      </c>
      <c r="B142" s="59"/>
    </row>
    <row r="143" spans="1:2" s="20" customFormat="1" ht="19.5" customHeight="1">
      <c r="A143" s="63" t="s">
        <v>161</v>
      </c>
      <c r="B143" s="59"/>
    </row>
    <row r="144" spans="1:2" s="20" customFormat="1" ht="19.5" customHeight="1">
      <c r="A144" s="63" t="s">
        <v>162</v>
      </c>
      <c r="B144" s="59"/>
    </row>
    <row r="145" spans="1:2" s="20" customFormat="1" ht="19.5" customHeight="1">
      <c r="A145" s="63" t="s">
        <v>163</v>
      </c>
      <c r="B145" s="59"/>
    </row>
    <row r="146" spans="1:2" s="20" customFormat="1" ht="19.5" customHeight="1">
      <c r="A146" s="63" t="s">
        <v>164</v>
      </c>
      <c r="B146" s="59"/>
    </row>
    <row r="147" spans="1:2" s="20" customFormat="1" ht="19.5" customHeight="1">
      <c r="A147" s="63" t="s">
        <v>165</v>
      </c>
      <c r="B147" s="59"/>
    </row>
    <row r="148" spans="1:2" s="20" customFormat="1" ht="19.5" customHeight="1">
      <c r="A148" s="63" t="s">
        <v>166</v>
      </c>
      <c r="B148" s="59"/>
    </row>
    <row r="149" spans="1:2" s="20" customFormat="1" ht="19.5" customHeight="1">
      <c r="A149" s="63" t="s">
        <v>167</v>
      </c>
      <c r="B149" s="59"/>
    </row>
    <row r="150" spans="1:2" s="20" customFormat="1" ht="19.5" customHeight="1">
      <c r="A150" s="63" t="s">
        <v>62</v>
      </c>
      <c r="B150" s="56">
        <f>SUM(B151:B152)</f>
        <v>0</v>
      </c>
    </row>
    <row r="151" spans="1:2" s="20" customFormat="1" ht="19.5" customHeight="1">
      <c r="A151" s="62" t="s">
        <v>135</v>
      </c>
      <c r="B151" s="59"/>
    </row>
    <row r="152" spans="1:2" s="20" customFormat="1" ht="19.5" customHeight="1">
      <c r="A152" s="62" t="s">
        <v>168</v>
      </c>
      <c r="B152" s="59"/>
    </row>
    <row r="153" spans="1:2" s="20" customFormat="1" ht="19.5" customHeight="1">
      <c r="A153" s="63" t="s">
        <v>63</v>
      </c>
      <c r="B153" s="56">
        <f>SUM(B154:B155)</f>
        <v>0</v>
      </c>
    </row>
    <row r="154" spans="1:2" s="20" customFormat="1" ht="19.5" customHeight="1">
      <c r="A154" s="62" t="s">
        <v>135</v>
      </c>
      <c r="B154" s="59"/>
    </row>
    <row r="155" spans="1:2" s="20" customFormat="1" ht="19.5" customHeight="1">
      <c r="A155" s="62" t="s">
        <v>169</v>
      </c>
      <c r="B155" s="59"/>
    </row>
    <row r="156" spans="1:2" s="20" customFormat="1" ht="19.5" customHeight="1">
      <c r="A156" s="63" t="s">
        <v>64</v>
      </c>
      <c r="B156" s="59"/>
    </row>
    <row r="157" spans="1:2" s="20" customFormat="1" ht="19.5" customHeight="1">
      <c r="A157" s="63" t="s">
        <v>65</v>
      </c>
      <c r="B157" s="56">
        <f>SUM(B158:B160)</f>
        <v>0</v>
      </c>
    </row>
    <row r="158" spans="1:2" s="20" customFormat="1" ht="19.5" customHeight="1">
      <c r="A158" s="62" t="s">
        <v>142</v>
      </c>
      <c r="B158" s="59"/>
    </row>
    <row r="159" spans="1:2" s="20" customFormat="1" ht="19.5" customHeight="1">
      <c r="A159" s="62" t="s">
        <v>144</v>
      </c>
      <c r="B159" s="59"/>
    </row>
    <row r="160" spans="1:2" s="20" customFormat="1" ht="19.5" customHeight="1">
      <c r="A160" s="62" t="s">
        <v>170</v>
      </c>
      <c r="B160" s="59"/>
    </row>
    <row r="161" spans="1:2" s="20" customFormat="1" ht="19.5" customHeight="1">
      <c r="A161" s="58" t="s">
        <v>66</v>
      </c>
      <c r="B161" s="56">
        <f>SUM(B162)</f>
        <v>0</v>
      </c>
    </row>
    <row r="162" spans="1:2" s="20" customFormat="1" ht="19.5" customHeight="1">
      <c r="A162" s="63" t="s">
        <v>67</v>
      </c>
      <c r="B162" s="56">
        <f>SUM(B163:B164)</f>
        <v>0</v>
      </c>
    </row>
    <row r="163" spans="1:2" s="20" customFormat="1" ht="19.5" customHeight="1">
      <c r="A163" s="63" t="s">
        <v>171</v>
      </c>
      <c r="B163" s="59"/>
    </row>
    <row r="164" spans="1:2" s="20" customFormat="1" ht="19.5" customHeight="1">
      <c r="A164" s="63" t="s">
        <v>172</v>
      </c>
      <c r="B164" s="59"/>
    </row>
    <row r="165" spans="1:2" s="20" customFormat="1" ht="19.5" customHeight="1">
      <c r="A165" s="58" t="s">
        <v>173</v>
      </c>
      <c r="B165" s="56">
        <f>SUM(B166:B167,B176)</f>
        <v>1124</v>
      </c>
    </row>
    <row r="166" spans="1:2" s="20" customFormat="1" ht="19.5" customHeight="1">
      <c r="A166" s="63" t="s">
        <v>69</v>
      </c>
      <c r="B166" s="59">
        <v>297</v>
      </c>
    </row>
    <row r="167" spans="1:2" s="20" customFormat="1" ht="19.5" customHeight="1">
      <c r="A167" s="63" t="s">
        <v>70</v>
      </c>
      <c r="B167" s="56">
        <f>SUM(B168:B175)</f>
        <v>0</v>
      </c>
    </row>
    <row r="168" spans="1:2" s="20" customFormat="1" ht="19.5" customHeight="1">
      <c r="A168" s="63" t="s">
        <v>174</v>
      </c>
      <c r="B168" s="59"/>
    </row>
    <row r="169" spans="1:2" s="20" customFormat="1" ht="19.5" customHeight="1">
      <c r="A169" s="63" t="s">
        <v>175</v>
      </c>
      <c r="B169" s="59"/>
    </row>
    <row r="170" spans="1:2" s="20" customFormat="1" ht="19.5" customHeight="1">
      <c r="A170" s="63" t="s">
        <v>176</v>
      </c>
      <c r="B170" s="59"/>
    </row>
    <row r="171" spans="1:2" s="20" customFormat="1" ht="19.5" customHeight="1">
      <c r="A171" s="63" t="s">
        <v>177</v>
      </c>
      <c r="B171" s="59"/>
    </row>
    <row r="172" spans="1:2" s="20" customFormat="1" ht="19.5" customHeight="1">
      <c r="A172" s="63" t="s">
        <v>178</v>
      </c>
      <c r="B172" s="59"/>
    </row>
    <row r="173" spans="1:2" s="20" customFormat="1" ht="19.5" customHeight="1">
      <c r="A173" s="63" t="s">
        <v>179</v>
      </c>
      <c r="B173" s="59"/>
    </row>
    <row r="174" spans="1:2" s="20" customFormat="1" ht="19.5" customHeight="1">
      <c r="A174" s="63" t="s">
        <v>180</v>
      </c>
      <c r="B174" s="59"/>
    </row>
    <row r="175" spans="1:2" s="20" customFormat="1" ht="19.5" customHeight="1">
      <c r="A175" s="63" t="s">
        <v>181</v>
      </c>
      <c r="B175" s="59"/>
    </row>
    <row r="176" spans="1:2" s="20" customFormat="1" ht="19.5" customHeight="1">
      <c r="A176" s="63" t="s">
        <v>71</v>
      </c>
      <c r="B176" s="56">
        <f>SUM(B177:B186)</f>
        <v>827</v>
      </c>
    </row>
    <row r="177" spans="1:2" s="20" customFormat="1" ht="19.5" customHeight="1">
      <c r="A177" s="63" t="s">
        <v>182</v>
      </c>
      <c r="B177" s="65">
        <v>70</v>
      </c>
    </row>
    <row r="178" spans="1:2" s="20" customFormat="1" ht="19.5" customHeight="1">
      <c r="A178" s="63" t="s">
        <v>183</v>
      </c>
      <c r="B178" s="65"/>
    </row>
    <row r="179" spans="1:2" s="20" customFormat="1" ht="19.5" customHeight="1">
      <c r="A179" s="63" t="s">
        <v>184</v>
      </c>
      <c r="B179" s="65"/>
    </row>
    <row r="180" spans="1:2" s="20" customFormat="1" ht="19.5" customHeight="1">
      <c r="A180" s="63" t="s">
        <v>185</v>
      </c>
      <c r="B180" s="65"/>
    </row>
    <row r="181" spans="1:2" s="20" customFormat="1" ht="19.5" customHeight="1">
      <c r="A181" s="63" t="s">
        <v>186</v>
      </c>
      <c r="B181" s="65">
        <v>113</v>
      </c>
    </row>
    <row r="182" spans="1:2" s="20" customFormat="1" ht="19.5" customHeight="1">
      <c r="A182" s="63" t="s">
        <v>187</v>
      </c>
      <c r="B182" s="65"/>
    </row>
    <row r="183" spans="1:2" s="20" customFormat="1" ht="19.5" customHeight="1">
      <c r="A183" s="63" t="s">
        <v>188</v>
      </c>
      <c r="B183" s="65"/>
    </row>
    <row r="184" spans="1:2" s="20" customFormat="1" ht="19.5" customHeight="1">
      <c r="A184" s="63" t="s">
        <v>189</v>
      </c>
      <c r="B184" s="65"/>
    </row>
    <row r="185" spans="1:2" s="20" customFormat="1" ht="19.5" customHeight="1">
      <c r="A185" s="63" t="s">
        <v>190</v>
      </c>
      <c r="B185" s="65"/>
    </row>
    <row r="186" spans="1:2" s="20" customFormat="1" ht="19.5" customHeight="1">
      <c r="A186" s="63" t="s">
        <v>191</v>
      </c>
      <c r="B186" s="65">
        <v>644</v>
      </c>
    </row>
    <row r="187" spans="1:2" s="20" customFormat="1" ht="19.5" customHeight="1">
      <c r="A187" s="58" t="s">
        <v>72</v>
      </c>
      <c r="B187" s="56">
        <f>SUM(B188:B193)</f>
        <v>4383</v>
      </c>
    </row>
    <row r="188" spans="1:2" s="20" customFormat="1" ht="19.5" customHeight="1">
      <c r="A188" s="58" t="s">
        <v>192</v>
      </c>
      <c r="B188" s="59"/>
    </row>
    <row r="189" spans="1:2" s="20" customFormat="1" ht="19.5" customHeight="1">
      <c r="A189" s="58" t="s">
        <v>193</v>
      </c>
      <c r="B189" s="59"/>
    </row>
    <row r="190" spans="1:2" s="20" customFormat="1" ht="19.5" customHeight="1">
      <c r="A190" s="69" t="s">
        <v>194</v>
      </c>
      <c r="B190" s="67">
        <v>4383</v>
      </c>
    </row>
    <row r="191" spans="1:2" s="20" customFormat="1" ht="19.5" customHeight="1">
      <c r="A191" s="58" t="s">
        <v>195</v>
      </c>
      <c r="B191" s="59"/>
    </row>
    <row r="192" spans="1:2" s="20" customFormat="1" ht="19.5" customHeight="1">
      <c r="A192" s="58" t="s">
        <v>196</v>
      </c>
      <c r="B192" s="59"/>
    </row>
    <row r="193" spans="1:2" s="20" customFormat="1" ht="19.5" customHeight="1">
      <c r="A193" s="58" t="s">
        <v>197</v>
      </c>
      <c r="B193" s="65"/>
    </row>
    <row r="194" spans="1:2" s="20" customFormat="1" ht="19.5" customHeight="1">
      <c r="A194" s="58" t="s">
        <v>73</v>
      </c>
      <c r="B194" s="56">
        <f>SUM(B195:B200)</f>
        <v>0</v>
      </c>
    </row>
    <row r="195" spans="1:2" s="20" customFormat="1" ht="19.5" customHeight="1">
      <c r="A195" s="58" t="s">
        <v>198</v>
      </c>
      <c r="B195" s="70"/>
    </row>
    <row r="196" spans="1:2" s="20" customFormat="1" ht="19.5" customHeight="1">
      <c r="A196" s="58" t="s">
        <v>199</v>
      </c>
      <c r="B196" s="70"/>
    </row>
    <row r="197" spans="1:2" s="20" customFormat="1" ht="19.5" customHeight="1">
      <c r="A197" s="58" t="s">
        <v>200</v>
      </c>
      <c r="B197" s="70"/>
    </row>
    <row r="198" spans="1:2" s="20" customFormat="1" ht="19.5" customHeight="1">
      <c r="A198" s="58" t="s">
        <v>195</v>
      </c>
      <c r="B198" s="70"/>
    </row>
    <row r="199" spans="1:2" s="20" customFormat="1" ht="19.5" customHeight="1">
      <c r="A199" s="58" t="s">
        <v>201</v>
      </c>
      <c r="B199" s="70"/>
    </row>
    <row r="200" spans="1:2" s="20" customFormat="1" ht="19.5" customHeight="1">
      <c r="A200" s="58" t="s">
        <v>202</v>
      </c>
      <c r="B200" s="70"/>
    </row>
    <row r="201" spans="1:2" s="20" customFormat="1" ht="19.5" customHeight="1">
      <c r="A201" s="58" t="s">
        <v>74</v>
      </c>
      <c r="B201" s="70">
        <f>B202+B215</f>
        <v>139</v>
      </c>
    </row>
    <row r="202" spans="1:2" s="20" customFormat="1" ht="20.25" customHeight="1">
      <c r="A202" s="58" t="s">
        <v>203</v>
      </c>
      <c r="B202" s="70">
        <f>SUM(B203:B214)</f>
        <v>139</v>
      </c>
    </row>
    <row r="203" spans="1:2" s="20" customFormat="1" ht="20.25" customHeight="1">
      <c r="A203" s="69" t="s">
        <v>204</v>
      </c>
      <c r="B203" s="70">
        <v>139</v>
      </c>
    </row>
    <row r="204" spans="1:2" s="20" customFormat="1" ht="19.5" customHeight="1">
      <c r="A204" s="69" t="s">
        <v>205</v>
      </c>
      <c r="B204" s="70"/>
    </row>
    <row r="205" spans="1:2" s="20" customFormat="1" ht="19.5" customHeight="1">
      <c r="A205" s="69" t="s">
        <v>206</v>
      </c>
      <c r="B205" s="70"/>
    </row>
    <row r="206" spans="1:2" s="20" customFormat="1" ht="19.5" customHeight="1">
      <c r="A206" s="69" t="s">
        <v>207</v>
      </c>
      <c r="B206" s="70"/>
    </row>
    <row r="207" spans="1:2" s="20" customFormat="1" ht="19.5" customHeight="1">
      <c r="A207" s="69" t="s">
        <v>208</v>
      </c>
      <c r="B207" s="70"/>
    </row>
    <row r="208" spans="1:2" s="20" customFormat="1" ht="19.5" customHeight="1">
      <c r="A208" s="69" t="s">
        <v>209</v>
      </c>
      <c r="B208" s="70"/>
    </row>
    <row r="209" spans="1:2" s="20" customFormat="1" ht="19.5" customHeight="1">
      <c r="A209" s="69" t="s">
        <v>210</v>
      </c>
      <c r="B209" s="70"/>
    </row>
    <row r="210" spans="1:2" s="20" customFormat="1" ht="19.5" customHeight="1">
      <c r="A210" s="69" t="s">
        <v>211</v>
      </c>
      <c r="B210" s="70"/>
    </row>
    <row r="211" spans="1:2" s="20" customFormat="1" ht="19.5" customHeight="1">
      <c r="A211" s="69" t="s">
        <v>212</v>
      </c>
      <c r="B211" s="70"/>
    </row>
    <row r="212" spans="1:2" s="20" customFormat="1" ht="19.5" customHeight="1">
      <c r="A212" s="69" t="s">
        <v>213</v>
      </c>
      <c r="B212" s="70"/>
    </row>
    <row r="213" spans="1:2" s="20" customFormat="1" ht="19.5" customHeight="1">
      <c r="A213" s="69" t="s">
        <v>214</v>
      </c>
      <c r="B213" s="70"/>
    </row>
    <row r="214" spans="1:2" s="20" customFormat="1" ht="19.5" customHeight="1">
      <c r="A214" s="69" t="s">
        <v>215</v>
      </c>
      <c r="B214" s="70"/>
    </row>
    <row r="215" spans="1:2" s="20" customFormat="1" ht="19.5" customHeight="1">
      <c r="A215" s="69" t="s">
        <v>216</v>
      </c>
      <c r="B215" s="70">
        <f>SUM(B216:B221)</f>
        <v>0</v>
      </c>
    </row>
    <row r="216" spans="1:2" s="20" customFormat="1" ht="19.5" customHeight="1">
      <c r="A216" s="69" t="s">
        <v>217</v>
      </c>
      <c r="B216" s="70"/>
    </row>
    <row r="217" spans="1:2" s="20" customFormat="1" ht="19.5" customHeight="1">
      <c r="A217" s="69" t="s">
        <v>218</v>
      </c>
      <c r="B217" s="70"/>
    </row>
    <row r="218" spans="1:2" s="20" customFormat="1" ht="19.5" customHeight="1">
      <c r="A218" s="69" t="s">
        <v>219</v>
      </c>
      <c r="B218" s="70"/>
    </row>
    <row r="219" spans="1:2" s="20" customFormat="1" ht="19.5" customHeight="1">
      <c r="A219" s="69" t="s">
        <v>220</v>
      </c>
      <c r="B219" s="70"/>
    </row>
    <row r="220" spans="1:2" s="20" customFormat="1" ht="19.5" customHeight="1">
      <c r="A220" s="69" t="s">
        <v>221</v>
      </c>
      <c r="B220" s="70"/>
    </row>
    <row r="221" spans="1:2" s="20" customFormat="1" ht="19.5" customHeight="1">
      <c r="A221" s="69" t="s">
        <v>222</v>
      </c>
      <c r="B221" s="70"/>
    </row>
    <row r="222" spans="1:2" s="20" customFormat="1" ht="19.5" customHeight="1">
      <c r="A222" s="63"/>
      <c r="B222" s="70"/>
    </row>
    <row r="223" spans="1:2" s="20" customFormat="1" ht="19.5" customHeight="1">
      <c r="A223" s="63"/>
      <c r="B223" s="70"/>
    </row>
    <row r="224" spans="1:2" s="20" customFormat="1" ht="19.5" customHeight="1">
      <c r="A224" s="43" t="s">
        <v>223</v>
      </c>
      <c r="B224" s="56">
        <f>SUM(B6,B19,B31,B38,B85,B109,B161,B165,B187,B194,B201)</f>
        <v>88601</v>
      </c>
    </row>
    <row r="225" s="20" customFormat="1" ht="19.5" customHeight="1"/>
    <row r="226" s="20" customFormat="1" ht="19.5" customHeight="1"/>
    <row r="227" s="20" customFormat="1" ht="19.5" customHeight="1"/>
    <row r="228" s="20" customFormat="1" ht="19.5" customHeight="1"/>
    <row r="229" s="20" customFormat="1" ht="19.5" customHeight="1"/>
    <row r="230" s="20" customFormat="1" ht="19.5" customHeight="1"/>
    <row r="231" s="20" customFormat="1" ht="19.5" customHeight="1"/>
    <row r="232" s="20" customFormat="1" ht="19.5" customHeight="1"/>
    <row r="233" s="20" customFormat="1" ht="19.5" customHeight="1"/>
    <row r="234" s="20" customFormat="1" ht="19.5" customHeight="1"/>
    <row r="235" s="20" customFormat="1" ht="19.5" customHeight="1"/>
    <row r="236" s="20" customFormat="1" ht="19.5" customHeight="1"/>
    <row r="237" s="20" customFormat="1" ht="19.5" customHeight="1"/>
    <row r="238" s="20" customFormat="1" ht="19.5" customHeight="1"/>
    <row r="239" s="20" customFormat="1" ht="19.5" customHeight="1"/>
    <row r="240" s="20" customFormat="1" ht="19.5" customHeight="1"/>
    <row r="241" s="20" customFormat="1" ht="19.5" customHeight="1"/>
    <row r="242" s="20" customFormat="1" ht="19.5" customHeight="1"/>
    <row r="243" s="20" customFormat="1" ht="19.5" customHeight="1"/>
    <row r="244" s="20" customFormat="1" ht="19.5" customHeight="1"/>
    <row r="245" s="20" customFormat="1" ht="19.5" customHeight="1"/>
    <row r="246" s="20" customFormat="1" ht="19.5" customHeight="1"/>
    <row r="247" s="20" customFormat="1" ht="19.5" customHeight="1"/>
    <row r="248" s="20" customFormat="1" ht="19.5" customHeight="1"/>
    <row r="249" s="20" customFormat="1" ht="19.5" customHeight="1"/>
    <row r="250" s="20" customFormat="1" ht="19.5" customHeight="1"/>
    <row r="251" s="20" customFormat="1" ht="19.5" customHeight="1"/>
    <row r="252" s="20" customFormat="1" ht="19.5" customHeight="1"/>
    <row r="253" s="20" customFormat="1" ht="19.5" customHeight="1"/>
    <row r="254" s="20" customFormat="1" ht="19.5" customHeight="1"/>
    <row r="255" s="20" customFormat="1" ht="19.5" customHeight="1"/>
    <row r="256" s="20" customFormat="1" ht="19.5" customHeight="1"/>
    <row r="257" s="20" customFormat="1" ht="19.5" customHeight="1"/>
    <row r="258" s="20" customFormat="1" ht="19.5" customHeight="1"/>
    <row r="259" s="20" customFormat="1" ht="19.5" customHeight="1"/>
    <row r="260" s="20" customFormat="1" ht="19.5" customHeight="1"/>
    <row r="261" s="20" customFormat="1" ht="19.5" customHeight="1"/>
    <row r="262" s="20" customFormat="1" ht="19.5" customHeight="1"/>
    <row r="263" s="20" customFormat="1" ht="19.5" customHeight="1"/>
    <row r="264" s="20" customFormat="1" ht="19.5" customHeight="1"/>
    <row r="265" s="20" customFormat="1" ht="19.5" customHeight="1"/>
    <row r="266" s="20" customFormat="1" ht="19.5" customHeight="1"/>
    <row r="267" s="20" customFormat="1" ht="19.5" customHeight="1"/>
    <row r="268" s="20" customFormat="1" ht="19.5" customHeight="1"/>
    <row r="269" s="20" customFormat="1" ht="19.5" customHeight="1"/>
    <row r="270" s="20" customFormat="1" ht="19.5" customHeight="1"/>
    <row r="271" s="20" customFormat="1" ht="19.5" customHeight="1"/>
    <row r="272" s="20" customFormat="1" ht="19.5" customHeight="1"/>
    <row r="273" s="20" customFormat="1" ht="19.5" customHeight="1"/>
    <row r="274" s="20" customFormat="1" ht="19.5" customHeight="1"/>
    <row r="275" s="20" customFormat="1" ht="19.5" customHeight="1"/>
  </sheetData>
  <sheetProtection/>
  <protectedRanges>
    <protectedRange sqref="B8:B11 B14:B16 B18:B20 B22 B24:B27 B30:B41 B43:B46 B48:B53 B56:B60 B62:B65 B67:B70 B72:B75 B78:B81 B83:B86 B88:B91 B93:B100 B102:B107 B109:B116 B119:B124 B126:B127 B130:B134 B136 B138:B145 B147:B158" name="区域2_1"/>
  </protectedRanges>
  <mergeCells count="1">
    <mergeCell ref="A3:B3"/>
  </mergeCells>
  <printOptions horizontalCentered="1"/>
  <pageMargins left="0.8661417322834646" right="0.4724409448818898" top="0.5905511811023623" bottom="0.4724409448818898" header="0.31496062992125984" footer="0.31496062992125984"/>
  <pageSetup horizontalDpi="600" verticalDpi="600" orientation="landscape" paperSize="9" scale="8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workbookViewId="0" topLeftCell="A1">
      <pane ySplit="5" topLeftCell="A27" activePane="bottomLeft" state="frozen"/>
      <selection pane="bottomLeft" activeCell="A1" sqref="A1"/>
    </sheetView>
  </sheetViews>
  <sheetFormatPr defaultColWidth="9.00390625" defaultRowHeight="14.25"/>
  <cols>
    <col min="1" max="1" width="45.375" style="1" customWidth="1"/>
    <col min="2" max="2" width="11.875" style="18" customWidth="1"/>
    <col min="3" max="3" width="11.25390625" style="18" customWidth="1"/>
    <col min="4" max="4" width="11.375" style="19" customWidth="1"/>
    <col min="5" max="5" width="44.375" style="18" customWidth="1"/>
    <col min="6" max="6" width="11.375" style="18" customWidth="1"/>
    <col min="7" max="7" width="11.25390625" style="18" customWidth="1"/>
    <col min="8" max="8" width="11.375" style="18" customWidth="1"/>
    <col min="9" max="16384" width="9.00390625" style="1" customWidth="1"/>
  </cols>
  <sheetData>
    <row r="1" spans="1:8" ht="14.25">
      <c r="A1" s="20" t="s">
        <v>224</v>
      </c>
      <c r="B1" s="21"/>
      <c r="C1" s="21"/>
      <c r="D1" s="21"/>
      <c r="E1" s="21"/>
      <c r="F1" s="21"/>
      <c r="G1" s="21"/>
      <c r="H1" s="22" t="s">
        <v>225</v>
      </c>
    </row>
    <row r="2" spans="1:8" ht="22.5" customHeight="1">
      <c r="A2" s="23" t="s">
        <v>226</v>
      </c>
      <c r="B2" s="23"/>
      <c r="C2" s="23"/>
      <c r="D2" s="23"/>
      <c r="E2" s="23"/>
      <c r="F2" s="23"/>
      <c r="G2" s="23"/>
      <c r="H2" s="23"/>
    </row>
    <row r="3" spans="1:8" ht="22.5" customHeight="1">
      <c r="A3" s="24"/>
      <c r="B3" s="21"/>
      <c r="C3" s="21"/>
      <c r="D3" s="21"/>
      <c r="E3" s="21"/>
      <c r="F3" s="21"/>
      <c r="G3" s="21"/>
      <c r="H3" s="25" t="s">
        <v>2</v>
      </c>
    </row>
    <row r="4" spans="1:8" ht="25.5" customHeight="1">
      <c r="A4" s="26" t="s">
        <v>227</v>
      </c>
      <c r="B4" s="27"/>
      <c r="C4" s="27"/>
      <c r="D4" s="28"/>
      <c r="E4" s="29" t="s">
        <v>228</v>
      </c>
      <c r="F4" s="30"/>
      <c r="G4" s="30"/>
      <c r="H4" s="31"/>
    </row>
    <row r="5" spans="1:8" ht="51.75" customHeight="1">
      <c r="A5" s="32" t="s">
        <v>27</v>
      </c>
      <c r="B5" s="33" t="s">
        <v>4</v>
      </c>
      <c r="C5" s="33" t="s">
        <v>5</v>
      </c>
      <c r="D5" s="33" t="s">
        <v>6</v>
      </c>
      <c r="E5" s="34" t="s">
        <v>229</v>
      </c>
      <c r="F5" s="33" t="s">
        <v>4</v>
      </c>
      <c r="G5" s="33" t="s">
        <v>5</v>
      </c>
      <c r="H5" s="33" t="s">
        <v>6</v>
      </c>
    </row>
    <row r="6" spans="1:8" ht="19.5" customHeight="1">
      <c r="A6" s="35" t="s">
        <v>7</v>
      </c>
      <c r="B6" s="36"/>
      <c r="C6" s="37"/>
      <c r="D6" s="38">
        <f aca="true" t="shared" si="0" ref="D6:D25">IF(B6=0,"",ROUND(C6/B6*100,1))</f>
      </c>
      <c r="E6" s="39" t="s">
        <v>28</v>
      </c>
      <c r="F6" s="37">
        <v>48</v>
      </c>
      <c r="G6" s="37">
        <v>0</v>
      </c>
      <c r="H6" s="38">
        <f aca="true" t="shared" si="1" ref="H6:H17">IF(F6=0,"",ROUND(G6/F6*100,1))</f>
        <v>0</v>
      </c>
    </row>
    <row r="7" spans="1:8" ht="19.5" customHeight="1">
      <c r="A7" s="35" t="s">
        <v>8</v>
      </c>
      <c r="B7" s="36"/>
      <c r="C7" s="37"/>
      <c r="D7" s="38">
        <f t="shared" si="0"/>
      </c>
      <c r="E7" s="39" t="s">
        <v>32</v>
      </c>
      <c r="F7" s="37">
        <v>221</v>
      </c>
      <c r="G7" s="37">
        <v>121</v>
      </c>
      <c r="H7" s="38">
        <f t="shared" si="1"/>
        <v>54.8</v>
      </c>
    </row>
    <row r="8" spans="1:8" ht="19.5" customHeight="1">
      <c r="A8" s="35" t="s">
        <v>9</v>
      </c>
      <c r="B8" s="36"/>
      <c r="C8" s="37"/>
      <c r="D8" s="38">
        <f t="shared" si="0"/>
      </c>
      <c r="E8" s="39" t="s">
        <v>36</v>
      </c>
      <c r="F8" s="37"/>
      <c r="G8" s="37"/>
      <c r="H8" s="38">
        <f t="shared" si="1"/>
      </c>
    </row>
    <row r="9" spans="1:8" ht="19.5" customHeight="1">
      <c r="A9" s="35" t="s">
        <v>10</v>
      </c>
      <c r="B9" s="36"/>
      <c r="C9" s="37"/>
      <c r="D9" s="38">
        <f t="shared" si="0"/>
      </c>
      <c r="E9" s="39" t="s">
        <v>39</v>
      </c>
      <c r="F9" s="37">
        <v>76486</v>
      </c>
      <c r="G9" s="37">
        <v>82832</v>
      </c>
      <c r="H9" s="38">
        <f t="shared" si="1"/>
        <v>108.3</v>
      </c>
    </row>
    <row r="10" spans="1:8" ht="19.5" customHeight="1">
      <c r="A10" s="35" t="s">
        <v>11</v>
      </c>
      <c r="B10" s="36">
        <v>1698</v>
      </c>
      <c r="C10" s="37">
        <v>1500</v>
      </c>
      <c r="D10" s="38">
        <f t="shared" si="0"/>
        <v>88.3</v>
      </c>
      <c r="E10" s="39" t="s">
        <v>49</v>
      </c>
      <c r="F10" s="37">
        <v>3</v>
      </c>
      <c r="G10" s="37">
        <v>2</v>
      </c>
      <c r="H10" s="38">
        <f t="shared" si="1"/>
        <v>66.7</v>
      </c>
    </row>
    <row r="11" spans="1:8" ht="19.5" customHeight="1">
      <c r="A11" s="35" t="s">
        <v>12</v>
      </c>
      <c r="B11" s="36">
        <v>442</v>
      </c>
      <c r="C11" s="37">
        <v>410</v>
      </c>
      <c r="D11" s="38">
        <f t="shared" si="0"/>
        <v>92.8</v>
      </c>
      <c r="E11" s="40" t="s">
        <v>55</v>
      </c>
      <c r="F11" s="37">
        <v>352</v>
      </c>
      <c r="G11" s="37"/>
      <c r="H11" s="38">
        <f t="shared" si="1"/>
        <v>0</v>
      </c>
    </row>
    <row r="12" spans="1:8" ht="19.5" customHeight="1">
      <c r="A12" s="35" t="s">
        <v>13</v>
      </c>
      <c r="B12" s="36">
        <v>73669</v>
      </c>
      <c r="C12" s="37">
        <v>83810</v>
      </c>
      <c r="D12" s="38">
        <f t="shared" si="0"/>
        <v>113.8</v>
      </c>
      <c r="E12" s="40" t="s">
        <v>66</v>
      </c>
      <c r="F12" s="37"/>
      <c r="G12" s="37"/>
      <c r="H12" s="38">
        <f t="shared" si="1"/>
      </c>
    </row>
    <row r="13" spans="1:8" ht="19.5" customHeight="1">
      <c r="A13" s="35" t="s">
        <v>14</v>
      </c>
      <c r="B13" s="36"/>
      <c r="C13" s="37"/>
      <c r="D13" s="38">
        <f t="shared" si="0"/>
      </c>
      <c r="E13" s="40" t="s">
        <v>230</v>
      </c>
      <c r="F13" s="37"/>
      <c r="G13" s="37"/>
      <c r="H13" s="38">
        <f t="shared" si="1"/>
      </c>
    </row>
    <row r="14" spans="1:8" ht="19.5" customHeight="1">
      <c r="A14" s="35" t="s">
        <v>15</v>
      </c>
      <c r="B14" s="36"/>
      <c r="C14" s="37"/>
      <c r="D14" s="38">
        <f t="shared" si="0"/>
      </c>
      <c r="E14" s="40" t="s">
        <v>68</v>
      </c>
      <c r="F14" s="37">
        <v>26445</v>
      </c>
      <c r="G14" s="37">
        <v>1124</v>
      </c>
      <c r="H14" s="38">
        <f t="shared" si="1"/>
        <v>4.3</v>
      </c>
    </row>
    <row r="15" spans="1:8" ht="19.5" customHeight="1">
      <c r="A15" s="35" t="s">
        <v>16</v>
      </c>
      <c r="B15" s="36"/>
      <c r="C15" s="37"/>
      <c r="D15" s="38">
        <f t="shared" si="0"/>
      </c>
      <c r="E15" s="40" t="s">
        <v>72</v>
      </c>
      <c r="F15" s="37">
        <v>3359</v>
      </c>
      <c r="G15" s="37">
        <v>4383</v>
      </c>
      <c r="H15" s="38">
        <f t="shared" si="1"/>
        <v>130.5</v>
      </c>
    </row>
    <row r="16" spans="1:8" ht="19.5" customHeight="1">
      <c r="A16" s="35" t="s">
        <v>17</v>
      </c>
      <c r="B16" s="36"/>
      <c r="C16" s="37"/>
      <c r="D16" s="38">
        <f t="shared" si="0"/>
      </c>
      <c r="E16" s="40" t="s">
        <v>73</v>
      </c>
      <c r="F16" s="37"/>
      <c r="G16" s="37"/>
      <c r="H16" s="38">
        <f t="shared" si="1"/>
      </c>
    </row>
    <row r="17" spans="1:8" ht="19.5" customHeight="1">
      <c r="A17" s="35" t="s">
        <v>18</v>
      </c>
      <c r="B17" s="36"/>
      <c r="C17" s="37"/>
      <c r="D17" s="38">
        <f t="shared" si="0"/>
      </c>
      <c r="E17" s="40" t="s">
        <v>74</v>
      </c>
      <c r="F17" s="37">
        <v>12511</v>
      </c>
      <c r="G17" s="37">
        <v>139</v>
      </c>
      <c r="H17" s="38">
        <f t="shared" si="1"/>
        <v>1.1</v>
      </c>
    </row>
    <row r="18" spans="1:8" ht="19.5" customHeight="1">
      <c r="A18" s="35" t="s">
        <v>19</v>
      </c>
      <c r="B18" s="36"/>
      <c r="C18" s="37"/>
      <c r="D18" s="38">
        <f t="shared" si="0"/>
      </c>
      <c r="E18" s="41"/>
      <c r="F18" s="42"/>
      <c r="G18" s="42"/>
      <c r="H18" s="38"/>
    </row>
    <row r="19" spans="1:8" ht="19.5" customHeight="1">
      <c r="A19" s="35" t="s">
        <v>20</v>
      </c>
      <c r="B19" s="36">
        <v>1076</v>
      </c>
      <c r="C19" s="37">
        <v>1100</v>
      </c>
      <c r="D19" s="38">
        <f t="shared" si="0"/>
        <v>102.2</v>
      </c>
      <c r="E19" s="41"/>
      <c r="F19" s="42"/>
      <c r="G19" s="42"/>
      <c r="H19" s="38"/>
    </row>
    <row r="20" spans="1:8" ht="19.5" customHeight="1">
      <c r="A20" s="35" t="s">
        <v>21</v>
      </c>
      <c r="B20" s="36"/>
      <c r="C20" s="37"/>
      <c r="D20" s="38">
        <f t="shared" si="0"/>
      </c>
      <c r="E20" s="41"/>
      <c r="F20" s="42"/>
      <c r="G20" s="42"/>
      <c r="H20" s="38"/>
    </row>
    <row r="21" spans="1:8" ht="19.5" customHeight="1">
      <c r="A21" s="35" t="s">
        <v>22</v>
      </c>
      <c r="B21" s="36">
        <v>297</v>
      </c>
      <c r="C21" s="37"/>
      <c r="D21" s="38">
        <f t="shared" si="0"/>
        <v>0</v>
      </c>
      <c r="E21" s="41"/>
      <c r="F21" s="42"/>
      <c r="G21" s="42"/>
      <c r="H21" s="38"/>
    </row>
    <row r="22" spans="1:8" ht="19.5" customHeight="1">
      <c r="A22" s="35" t="s">
        <v>23</v>
      </c>
      <c r="B22" s="36"/>
      <c r="C22" s="37"/>
      <c r="D22" s="38">
        <f t="shared" si="0"/>
      </c>
      <c r="E22" s="41"/>
      <c r="F22" s="42"/>
      <c r="G22" s="42"/>
      <c r="H22" s="38"/>
    </row>
    <row r="23" spans="1:8" ht="19.5" customHeight="1">
      <c r="A23" s="35"/>
      <c r="B23" s="37"/>
      <c r="C23" s="37"/>
      <c r="D23" s="38">
        <f t="shared" si="0"/>
      </c>
      <c r="E23" s="41"/>
      <c r="F23" s="42"/>
      <c r="G23" s="42"/>
      <c r="H23" s="38"/>
    </row>
    <row r="24" spans="1:8" ht="19.5" customHeight="1">
      <c r="A24" s="35"/>
      <c r="B24" s="37"/>
      <c r="C24" s="37"/>
      <c r="D24" s="38">
        <f t="shared" si="0"/>
      </c>
      <c r="E24" s="41"/>
      <c r="F24" s="42"/>
      <c r="G24" s="42"/>
      <c r="H24" s="38"/>
    </row>
    <row r="25" spans="1:8" ht="19.5" customHeight="1">
      <c r="A25" s="35"/>
      <c r="B25" s="37"/>
      <c r="C25" s="37"/>
      <c r="D25" s="38">
        <f t="shared" si="0"/>
      </c>
      <c r="E25" s="41"/>
      <c r="F25" s="42"/>
      <c r="G25" s="42"/>
      <c r="H25" s="38"/>
    </row>
    <row r="26" spans="1:8" ht="19.5" customHeight="1">
      <c r="A26" s="35"/>
      <c r="B26" s="37"/>
      <c r="C26" s="37"/>
      <c r="D26" s="38"/>
      <c r="E26" s="41"/>
      <c r="F26" s="42"/>
      <c r="G26" s="42"/>
      <c r="H26" s="38"/>
    </row>
    <row r="27" spans="1:8" ht="19.5" customHeight="1">
      <c r="A27" s="43" t="s">
        <v>231</v>
      </c>
      <c r="B27" s="37">
        <f>SUM(B6:B25)</f>
        <v>77182</v>
      </c>
      <c r="C27" s="37">
        <f>SUM(C6:C25)</f>
        <v>86820</v>
      </c>
      <c r="D27" s="38">
        <f aca="true" t="shared" si="2" ref="D27:D36">IF(B27=0,"",ROUND(C27/B27*100,1))</f>
        <v>112.5</v>
      </c>
      <c r="E27" s="44" t="s">
        <v>223</v>
      </c>
      <c r="F27" s="37">
        <f>SUM(F6:F19)</f>
        <v>119425</v>
      </c>
      <c r="G27" s="37">
        <f>SUM(G6:G19)</f>
        <v>88601</v>
      </c>
      <c r="H27" s="38">
        <f aca="true" t="shared" si="3" ref="H27:H35">IF(F27=0,"",ROUND(G27/F27*100,1))</f>
        <v>74.2</v>
      </c>
    </row>
    <row r="28" spans="1:8" ht="19.5" customHeight="1">
      <c r="A28" s="45" t="s">
        <v>232</v>
      </c>
      <c r="B28" s="46">
        <f>SUM(B29,B32:B33,B35:B36)</f>
        <v>53887</v>
      </c>
      <c r="C28" s="46">
        <f>SUM(C29,C32:C33,C35:C36)</f>
        <v>1781</v>
      </c>
      <c r="D28" s="37">
        <f t="shared" si="2"/>
        <v>3.3</v>
      </c>
      <c r="E28" s="47" t="s">
        <v>233</v>
      </c>
      <c r="F28" s="46">
        <f>SUM(F29,F32:F35)</f>
        <v>11644</v>
      </c>
      <c r="G28" s="37">
        <f>SUM(G29,G32:G35)</f>
        <v>0</v>
      </c>
      <c r="H28" s="38">
        <f t="shared" si="3"/>
        <v>0</v>
      </c>
    </row>
    <row r="29" spans="1:8" ht="19.5" customHeight="1">
      <c r="A29" s="48" t="s">
        <v>234</v>
      </c>
      <c r="B29" s="46">
        <f>SUM(B30:B31)</f>
        <v>15102</v>
      </c>
      <c r="C29" s="46">
        <f>SUM(C30:C31)</f>
        <v>317</v>
      </c>
      <c r="D29" s="37">
        <f t="shared" si="2"/>
        <v>2.1</v>
      </c>
      <c r="E29" s="49" t="s">
        <v>235</v>
      </c>
      <c r="F29" s="46">
        <f>SUM(F30:F31)</f>
        <v>0</v>
      </c>
      <c r="G29" s="37"/>
      <c r="H29" s="38">
        <f t="shared" si="3"/>
      </c>
    </row>
    <row r="30" spans="1:8" ht="19.5" customHeight="1">
      <c r="A30" s="48" t="s">
        <v>236</v>
      </c>
      <c r="B30" s="42">
        <v>15102</v>
      </c>
      <c r="C30" s="42">
        <v>317</v>
      </c>
      <c r="D30" s="37">
        <f t="shared" si="2"/>
        <v>2.1</v>
      </c>
      <c r="E30" s="49" t="s">
        <v>237</v>
      </c>
      <c r="F30" s="42"/>
      <c r="G30" s="42"/>
      <c r="H30" s="38">
        <f t="shared" si="3"/>
      </c>
    </row>
    <row r="31" spans="1:8" ht="19.5" customHeight="1">
      <c r="A31" s="48" t="s">
        <v>238</v>
      </c>
      <c r="B31" s="42"/>
      <c r="C31" s="42"/>
      <c r="D31" s="37">
        <f t="shared" si="2"/>
      </c>
      <c r="E31" s="49" t="s">
        <v>239</v>
      </c>
      <c r="F31" s="42"/>
      <c r="G31" s="42"/>
      <c r="H31" s="38">
        <f t="shared" si="3"/>
      </c>
    </row>
    <row r="32" spans="1:8" ht="19.5" customHeight="1">
      <c r="A32" s="48" t="s">
        <v>240</v>
      </c>
      <c r="B32" s="42">
        <v>6885</v>
      </c>
      <c r="C32" s="42">
        <v>1464</v>
      </c>
      <c r="D32" s="37">
        <f t="shared" si="2"/>
        <v>21.3</v>
      </c>
      <c r="E32" s="49" t="s">
        <v>241</v>
      </c>
      <c r="F32" s="42"/>
      <c r="G32" s="42"/>
      <c r="H32" s="38">
        <f t="shared" si="3"/>
      </c>
    </row>
    <row r="33" spans="1:8" ht="19.5" customHeight="1">
      <c r="A33" s="48" t="s">
        <v>242</v>
      </c>
      <c r="B33" s="42"/>
      <c r="C33" s="42"/>
      <c r="D33" s="37">
        <f t="shared" si="2"/>
      </c>
      <c r="E33" s="49" t="s">
        <v>243</v>
      </c>
      <c r="F33" s="42">
        <v>1464</v>
      </c>
      <c r="G33" s="42"/>
      <c r="H33" s="38">
        <f t="shared" si="3"/>
        <v>0</v>
      </c>
    </row>
    <row r="34" spans="1:8" ht="19.5" customHeight="1">
      <c r="A34" s="48" t="s">
        <v>244</v>
      </c>
      <c r="B34" s="42"/>
      <c r="C34" s="42"/>
      <c r="D34" s="37">
        <f t="shared" si="2"/>
      </c>
      <c r="E34" s="50" t="s">
        <v>245</v>
      </c>
      <c r="F34" s="42">
        <v>10180</v>
      </c>
      <c r="G34" s="42"/>
      <c r="H34" s="38">
        <f t="shared" si="3"/>
        <v>0</v>
      </c>
    </row>
    <row r="35" spans="1:8" ht="19.5" customHeight="1">
      <c r="A35" s="51" t="s">
        <v>246</v>
      </c>
      <c r="B35" s="42"/>
      <c r="C35" s="42"/>
      <c r="D35" s="37">
        <f t="shared" si="2"/>
      </c>
      <c r="E35" s="50" t="s">
        <v>247</v>
      </c>
      <c r="F35" s="42"/>
      <c r="G35" s="42"/>
      <c r="H35" s="38">
        <f t="shared" si="3"/>
      </c>
    </row>
    <row r="36" spans="1:8" ht="19.5" customHeight="1">
      <c r="A36" s="51" t="s">
        <v>248</v>
      </c>
      <c r="B36" s="52">
        <v>31900</v>
      </c>
      <c r="C36" s="42"/>
      <c r="D36" s="37">
        <f t="shared" si="2"/>
        <v>0</v>
      </c>
      <c r="E36" s="46"/>
      <c r="F36" s="42"/>
      <c r="G36" s="42"/>
      <c r="H36" s="42"/>
    </row>
    <row r="37" spans="1:8" ht="19.5" customHeight="1">
      <c r="A37" s="53"/>
      <c r="B37" s="42"/>
      <c r="C37" s="42"/>
      <c r="D37" s="49"/>
      <c r="E37" s="50"/>
      <c r="F37" s="42"/>
      <c r="G37" s="42"/>
      <c r="H37" s="42"/>
    </row>
    <row r="38" spans="1:8" ht="19.5" customHeight="1">
      <c r="A38" s="53"/>
      <c r="B38" s="42"/>
      <c r="C38" s="42"/>
      <c r="D38" s="42"/>
      <c r="E38" s="46"/>
      <c r="F38" s="42"/>
      <c r="G38" s="42"/>
      <c r="H38" s="42"/>
    </row>
    <row r="39" spans="1:8" ht="19.5" customHeight="1">
      <c r="A39" s="43" t="s">
        <v>249</v>
      </c>
      <c r="B39" s="37">
        <f>SUM(B27,B28)</f>
        <v>131069</v>
      </c>
      <c r="C39" s="37">
        <f>SUM(C27,C28)</f>
        <v>88601</v>
      </c>
      <c r="D39" s="38">
        <f>IF(B39=0,"",ROUND(C39/B39*100,1))</f>
        <v>67.6</v>
      </c>
      <c r="E39" s="44" t="s">
        <v>250</v>
      </c>
      <c r="F39" s="37">
        <f>SUM(F27,F28)</f>
        <v>131069</v>
      </c>
      <c r="G39" s="37">
        <f>SUM(G27,G28)</f>
        <v>88601</v>
      </c>
      <c r="H39" s="38">
        <f>IF(F39=0,"",ROUND(G39/F39*100,1))</f>
        <v>67.6</v>
      </c>
    </row>
    <row r="40" spans="1:8" ht="14.25">
      <c r="A40" s="20"/>
      <c r="B40" s="21"/>
      <c r="C40" s="21"/>
      <c r="D40" s="21"/>
      <c r="E40" s="21"/>
      <c r="F40" s="21"/>
      <c r="G40" s="21"/>
      <c r="H40" s="21"/>
    </row>
  </sheetData>
  <sheetProtection/>
  <protectedRanges>
    <protectedRange password="C433" sqref="E36:E37" name="区域3"/>
    <protectedRange sqref="B30:C36" name="区域1_1"/>
    <protectedRange sqref="F30:G35" name="区域2_1"/>
    <protectedRange sqref="B6:C22" name="区域1_1_1"/>
  </protectedRanges>
  <mergeCells count="3">
    <mergeCell ref="A2:H2"/>
    <mergeCell ref="A4:D4"/>
    <mergeCell ref="E4:H4"/>
  </mergeCells>
  <printOptions horizontalCentered="1" verticalCentered="1"/>
  <pageMargins left="1.1023622047244095" right="0.7086614173228347" top="0.15748031496062992" bottom="0.35433070866141736" header="0.31496062992125984" footer="0.31496062992125984"/>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13"/>
  <sheetViews>
    <sheetView workbookViewId="0" topLeftCell="A1">
      <selection activeCell="J11" sqref="J11"/>
    </sheetView>
  </sheetViews>
  <sheetFormatPr defaultColWidth="9.00390625" defaultRowHeight="14.25"/>
  <cols>
    <col min="1" max="1" width="27.625" style="0" customWidth="1"/>
    <col min="2" max="3" width="32.875" style="0" customWidth="1"/>
  </cols>
  <sheetData>
    <row r="1" ht="26.25" customHeight="1">
      <c r="A1" s="1" t="s">
        <v>251</v>
      </c>
    </row>
    <row r="2" spans="1:3" ht="39" customHeight="1">
      <c r="A2" s="10" t="s">
        <v>252</v>
      </c>
      <c r="B2" s="10"/>
      <c r="C2" s="10"/>
    </row>
    <row r="3" spans="1:3" ht="43.5" customHeight="1">
      <c r="A3" s="3"/>
      <c r="B3" s="3"/>
      <c r="C3" s="11" t="s">
        <v>2</v>
      </c>
    </row>
    <row r="4" spans="1:3" ht="60" customHeight="1">
      <c r="A4" s="12" t="s">
        <v>253</v>
      </c>
      <c r="B4" s="5" t="s">
        <v>254</v>
      </c>
      <c r="C4" s="5" t="s">
        <v>255</v>
      </c>
    </row>
    <row r="5" spans="1:3" ht="39" customHeight="1">
      <c r="A5" s="13" t="s">
        <v>256</v>
      </c>
      <c r="B5" s="8"/>
      <c r="C5" s="8">
        <v>86832</v>
      </c>
    </row>
    <row r="6" spans="1:3" ht="39" customHeight="1">
      <c r="A6" s="13" t="s">
        <v>257</v>
      </c>
      <c r="B6" s="8">
        <v>128482</v>
      </c>
      <c r="C6" s="8"/>
    </row>
    <row r="7" spans="1:3" ht="39" customHeight="1">
      <c r="A7" s="13" t="s">
        <v>258</v>
      </c>
      <c r="B7" s="8"/>
      <c r="C7" s="8">
        <v>31900</v>
      </c>
    </row>
    <row r="8" spans="1:3" ht="39" customHeight="1">
      <c r="A8" s="13" t="s">
        <v>259</v>
      </c>
      <c r="B8" s="8"/>
      <c r="C8" s="8">
        <v>10180</v>
      </c>
    </row>
    <row r="9" spans="1:3" ht="39" customHeight="1">
      <c r="A9" s="14" t="s">
        <v>260</v>
      </c>
      <c r="B9" s="15"/>
      <c r="C9" s="8">
        <v>3359</v>
      </c>
    </row>
    <row r="10" spans="1:3" ht="39" customHeight="1">
      <c r="A10" s="16" t="s">
        <v>261</v>
      </c>
      <c r="B10" s="16"/>
      <c r="C10" s="8">
        <v>108552</v>
      </c>
    </row>
    <row r="11" spans="1:3" ht="39" customHeight="1">
      <c r="A11" s="13" t="s">
        <v>262</v>
      </c>
      <c r="B11" s="8">
        <v>133382</v>
      </c>
      <c r="C11" s="8"/>
    </row>
    <row r="12" spans="1:3" ht="39" customHeight="1">
      <c r="A12" s="13" t="s">
        <v>263</v>
      </c>
      <c r="B12" s="8">
        <v>4383</v>
      </c>
      <c r="C12" s="8"/>
    </row>
    <row r="13" spans="1:3" s="9" customFormat="1" ht="39" customHeight="1">
      <c r="A13" s="17" t="s">
        <v>264</v>
      </c>
      <c r="B13" s="17"/>
      <c r="C13" s="17"/>
    </row>
  </sheetData>
  <sheetProtection/>
  <mergeCells count="2">
    <mergeCell ref="A2:C2"/>
    <mergeCell ref="A13:C1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5"/>
  <sheetViews>
    <sheetView tabSelected="1" zoomScaleSheetLayoutView="100" workbookViewId="0" topLeftCell="A1">
      <selection activeCell="F4" sqref="F4"/>
    </sheetView>
  </sheetViews>
  <sheetFormatPr defaultColWidth="9.00390625" defaultRowHeight="14.25"/>
  <cols>
    <col min="1" max="2" width="21.50390625" style="0" customWidth="1"/>
    <col min="3" max="3" width="24.50390625" style="0" customWidth="1"/>
    <col min="4" max="4" width="27.00390625" style="0" customWidth="1"/>
  </cols>
  <sheetData>
    <row r="1" ht="26.25" customHeight="1">
      <c r="A1" s="1" t="s">
        <v>265</v>
      </c>
    </row>
    <row r="2" spans="1:4" ht="54" customHeight="1">
      <c r="A2" s="2" t="s">
        <v>266</v>
      </c>
      <c r="B2" s="2"/>
      <c r="C2" s="2"/>
      <c r="D2" s="2"/>
    </row>
    <row r="3" spans="1:4" ht="54" customHeight="1">
      <c r="A3" s="3"/>
      <c r="B3" s="3"/>
      <c r="C3" s="3"/>
      <c r="D3" s="4" t="s">
        <v>2</v>
      </c>
    </row>
    <row r="4" spans="1:4" ht="54" customHeight="1">
      <c r="A4" s="5" t="s">
        <v>267</v>
      </c>
      <c r="B4" s="6" t="s">
        <v>268</v>
      </c>
      <c r="C4" s="5" t="s">
        <v>269</v>
      </c>
      <c r="D4" s="5" t="s">
        <v>270</v>
      </c>
    </row>
    <row r="5" spans="1:4" ht="54" customHeight="1">
      <c r="A5" s="7">
        <v>410327</v>
      </c>
      <c r="B5" s="7" t="s">
        <v>271</v>
      </c>
      <c r="C5" s="8">
        <v>108552</v>
      </c>
      <c r="D5" s="8">
        <v>128482</v>
      </c>
    </row>
  </sheetData>
  <sheetProtection/>
  <mergeCells count="1">
    <mergeCell ref="A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2018-05-14T01:25:29Z</cp:lastPrinted>
  <dcterms:created xsi:type="dcterms:W3CDTF">2006-02-13T05:15:25Z</dcterms:created>
  <dcterms:modified xsi:type="dcterms:W3CDTF">2022-09-13T01:43:48Z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379DBC5F8562459D8B9222E90DAB2317</vt:lpwstr>
  </property>
</Properties>
</file>