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tabRatio="926"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7支出经济分类汇总表" sheetId="13" r:id="rId7"/>
    <sheet name="8一般公共预算“三公”经费支出情况表" sheetId="7" r:id="rId8"/>
    <sheet name="9政府性基金预算支出情况表" sheetId="8" r:id="rId9"/>
    <sheet name="10国有资本经营预算收支表" sheetId="9" r:id="rId10"/>
    <sheet name="整体绩效表" sheetId="10" r:id="rId11"/>
    <sheet name="项目（劳务派遣）绩效目标申报表" sheetId="11" r:id="rId12"/>
    <sheet name="项目（扫黑除恶）绩效目标申报表" sheetId="12" r:id="rId13"/>
  </sheets>
  <externalReferences>
    <externalReference r:id="rId14"/>
    <externalReference r:id="rId15"/>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'2部门收入总体情况表'!$A$2:$V$7</definedName>
    <definedName name="_xlnm.Print_Area" localSheetId="3">'4财政拨款收支总体情况表'!$A$2:$M$36</definedName>
    <definedName name="_xlnm.Print_Area" localSheetId="5">'6一般公共预算基本支出情况表'!$A$2:Q7</definedName>
    <definedName name="_xlnm.Print_Area" localSheetId="7">'8一般公共预算“三公”经费支出情况表'!$A$2:B11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'8一般公共预算“三公”经费支出情况表'!$2:3</definedName>
    <definedName name="_xlnm.Print_Titles" localSheetId="8">'9政府性基金预算支出情况表'!$2:$6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<sst xmlns="http://schemas.openxmlformats.org/spreadsheetml/2006/main" count="1651" uniqueCount="495">
  <si>
    <t>预算01表</t>
  </si>
  <si>
    <t>2021年收支总体情况表</t>
  </si>
  <si>
    <t>单位名称：宜阳县公安局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</si>
  <si>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</si>
  <si>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</si>
  <si>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</si>
  <si>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</si>
  <si>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</si>
  <si>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</si>
  <si>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</si>
  <si>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</si>
  <si>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</si>
  <si>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</si>
  <si>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</si>
  <si>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</si>
  <si>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</si>
  <si>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</si>
  <si>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</si>
  <si>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</si>
  <si>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</si>
  <si>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</si>
  <si>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</si>
  <si>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</si>
  <si>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</si>
  <si>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</si>
  <si>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</si>
  <si>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</si>
  <si>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</si>
  <si>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</si>
  <si>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</si>
  <si>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</si>
  <si>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1638.37</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</si>
  <si>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</si>
  <si>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</si>
  <si>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</si>
  <si>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</si>
  <si>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</si>
  <si>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</si>
  <si>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</si>
  <si>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</si>
  <si>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</si>
  <si>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</si>
  <si>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</si>
  <si>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</si>
  <si>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</si>
  <si>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</si>
  <si>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公安局</t>
  </si>
  <si>
    <r>
      <rPr>
        <sz val="9"/>
        <color indexed="8"/>
        <rFont val="宋体"/>
        <charset val="134"/>
      </rPr>
      <t>0</t>
    </r>
    <r>
      <rPr>
        <sz val="9"/>
        <color indexed="8"/>
        <rFont val="宋体"/>
        <charset val="134"/>
      </rPr>
      <t>2</t>
    </r>
  </si>
  <si>
    <r>
      <rPr>
        <sz val="9"/>
        <color indexed="8"/>
        <rFont val="宋体"/>
        <charset val="134"/>
      </rPr>
      <t>0</t>
    </r>
    <r>
      <rPr>
        <sz val="9"/>
        <color indexed="8"/>
        <rFont val="宋体"/>
        <charset val="134"/>
      </rPr>
      <t>1</t>
    </r>
  </si>
  <si>
    <t>行政运行</t>
  </si>
  <si>
    <t>204</t>
  </si>
  <si>
    <t>02</t>
  </si>
  <si>
    <t>19</t>
  </si>
  <si>
    <t>信息化建设</t>
  </si>
  <si>
    <t>20</t>
  </si>
  <si>
    <t>执法办案</t>
  </si>
  <si>
    <t>21</t>
  </si>
  <si>
    <t>特别业务</t>
  </si>
  <si>
    <t>170</t>
  </si>
  <si>
    <t>99</t>
  </si>
  <si>
    <t>其他公安支出</t>
  </si>
  <si>
    <t>567.17</t>
  </si>
  <si>
    <r>
      <rPr>
        <sz val="9"/>
        <color indexed="8"/>
        <rFont val="宋体"/>
        <charset val="134"/>
      </rPr>
      <t>2</t>
    </r>
    <r>
      <rPr>
        <sz val="9"/>
        <color indexed="8"/>
        <rFont val="宋体"/>
        <charset val="134"/>
      </rPr>
      <t>08</t>
    </r>
  </si>
  <si>
    <r>
      <rPr>
        <sz val="9"/>
        <color indexed="8"/>
        <rFont val="宋体"/>
        <charset val="134"/>
      </rPr>
      <t>0</t>
    </r>
    <r>
      <rPr>
        <sz val="9"/>
        <color indexed="8"/>
        <rFont val="宋体"/>
        <charset val="134"/>
      </rPr>
      <t>5</t>
    </r>
  </si>
  <si>
    <t>机关事业单位基本养老保险缴费支出</t>
  </si>
  <si>
    <t>208</t>
  </si>
  <si>
    <t>其他社会保障和就业支出</t>
  </si>
  <si>
    <t>116001</t>
  </si>
  <si>
    <r>
      <rPr>
        <sz val="9"/>
        <color indexed="8"/>
        <rFont val="宋体"/>
        <charset val="134"/>
      </rPr>
      <t>2</t>
    </r>
    <r>
      <rPr>
        <sz val="9"/>
        <color indexed="8"/>
        <rFont val="宋体"/>
        <charset val="134"/>
      </rPr>
      <t>10</t>
    </r>
  </si>
  <si>
    <r>
      <rPr>
        <sz val="9"/>
        <color indexed="8"/>
        <rFont val="宋体"/>
        <charset val="134"/>
      </rPr>
      <t>1</t>
    </r>
    <r>
      <rPr>
        <sz val="9"/>
        <color indexed="8"/>
        <rFont val="宋体"/>
        <charset val="134"/>
      </rPr>
      <t>1</t>
    </r>
  </si>
  <si>
    <t>行政单位医疗</t>
  </si>
  <si>
    <t>221</t>
  </si>
  <si>
    <t>01</t>
  </si>
  <si>
    <t>住房公积金</t>
  </si>
  <si>
    <t>交警大队</t>
  </si>
  <si>
    <t>2268.31</t>
  </si>
  <si>
    <t>05</t>
  </si>
  <si>
    <t>机关单位基本养老金缴费支出</t>
  </si>
  <si>
    <t>看守所</t>
  </si>
  <si>
    <r>
      <rPr>
        <sz val="9"/>
        <color indexed="8"/>
        <rFont val="宋体"/>
        <charset val="134"/>
      </rPr>
      <t>2</t>
    </r>
    <r>
      <rPr>
        <sz val="9"/>
        <color indexed="8"/>
        <rFont val="宋体"/>
        <charset val="134"/>
      </rPr>
      <t>04</t>
    </r>
  </si>
  <si>
    <r>
      <rPr>
        <sz val="9"/>
        <color indexed="8"/>
        <rFont val="宋体"/>
        <charset val="134"/>
      </rPr>
      <t>2</t>
    </r>
    <r>
      <rPr>
        <sz val="9"/>
        <color indexed="8"/>
        <rFont val="宋体"/>
        <charset val="134"/>
      </rPr>
      <t>1</t>
    </r>
  </si>
  <si>
    <t>116003</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</si>
  <si>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</si>
  <si>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</si>
  <si>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</si>
  <si>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</si>
  <si>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</si>
  <si>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</si>
  <si>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</si>
  <si>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</si>
  <si>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</si>
  <si>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</si>
  <si>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</si>
  <si>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</si>
  <si>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210</t>
  </si>
  <si>
    <t>11</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</si>
  <si>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</si>
  <si>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</si>
  <si>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</si>
  <si>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</si>
  <si>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</si>
  <si>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</si>
  <si>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</si>
  <si>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</si>
  <si>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</si>
  <si>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</si>
  <si>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</si>
  <si>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</si>
  <si>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</si>
  <si>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</si>
  <si>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</si>
  <si>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</si>
  <si>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</si>
  <si>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</si>
  <si>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</si>
  <si>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</si>
  <si>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</si>
  <si>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</si>
  <si>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</si>
  <si>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</si>
  <si>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</si>
  <si>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</si>
  <si>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</si>
  <si>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</si>
  <si>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</si>
  <si>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</si>
  <si>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</si>
  <si>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</si>
  <si>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</si>
  <si>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</si>
  <si>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</si>
  <si>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</si>
  <si>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</si>
  <si>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</si>
  <si>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</si>
  <si>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</si>
  <si>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</si>
  <si>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792.6</t>
  </si>
  <si>
    <t>1406</t>
  </si>
  <si>
    <t>98</t>
  </si>
  <si>
    <t>52.1</t>
  </si>
  <si>
    <t>68.15</t>
  </si>
  <si>
    <t>32.75</t>
  </si>
  <si>
    <t>4</t>
  </si>
  <si>
    <t>预算06表</t>
  </si>
  <si>
    <t>2021年一般公共预算基本支出情况表</t>
  </si>
  <si>
    <t>部门预算经济分类</t>
  </si>
  <si>
    <t>政府预算经济分类</t>
  </si>
  <si>
    <t>科目名称</t>
  </si>
  <si>
    <t>机关工资福利支出</t>
  </si>
  <si>
    <t xml:space="preserve">  基本工资</t>
  </si>
  <si>
    <r>
      <rPr>
        <sz val="10"/>
        <color indexed="8"/>
        <rFont val="宋体"/>
        <charset val="134"/>
      </rPr>
      <t>5</t>
    </r>
    <r>
      <rPr>
        <sz val="10"/>
        <color indexed="8"/>
        <rFont val="宋体"/>
        <charset val="134"/>
      </rPr>
      <t>01</t>
    </r>
  </si>
  <si>
    <r>
      <rPr>
        <sz val="10"/>
        <color indexed="8"/>
        <rFont val="宋体"/>
        <charset val="134"/>
      </rPr>
      <t>0</t>
    </r>
    <r>
      <rPr>
        <sz val="10"/>
        <color indexed="8"/>
        <rFont val="宋体"/>
        <charset val="134"/>
      </rPr>
      <t>1</t>
    </r>
  </si>
  <si>
    <t>工资奖金津补贴</t>
  </si>
  <si>
    <t xml:space="preserve">  生活性津贴</t>
  </si>
  <si>
    <t xml:space="preserve">  工作性津贴</t>
  </si>
  <si>
    <t xml:space="preserve">  住房补贴</t>
  </si>
  <si>
    <t xml:space="preserve">  物业服务补贴</t>
  </si>
  <si>
    <t>03</t>
  </si>
  <si>
    <t xml:space="preserve">  奖金</t>
  </si>
  <si>
    <t>在职人员文明奖</t>
  </si>
  <si>
    <t>在职人员取暖补贴</t>
  </si>
  <si>
    <t>07</t>
  </si>
  <si>
    <t xml:space="preserve">  绩效工资</t>
  </si>
  <si>
    <t>08</t>
  </si>
  <si>
    <t xml:space="preserve">  机关事业单位基本养老保险缴费</t>
  </si>
  <si>
    <r>
      <rPr>
        <sz val="10"/>
        <color indexed="8"/>
        <rFont val="宋体"/>
        <charset val="134"/>
      </rPr>
      <t>02</t>
    </r>
  </si>
  <si>
    <t>社会保障缴费</t>
  </si>
  <si>
    <t>09</t>
  </si>
  <si>
    <t xml:space="preserve">  职业年金缴费</t>
  </si>
  <si>
    <t>10</t>
  </si>
  <si>
    <t xml:space="preserve">  职工基本医疗保险缴费</t>
  </si>
  <si>
    <t>失业保险</t>
  </si>
  <si>
    <t>工伤保险</t>
  </si>
  <si>
    <t>12</t>
  </si>
  <si>
    <t xml:space="preserve">  其他社会保障缴费</t>
  </si>
  <si>
    <t>13</t>
  </si>
  <si>
    <t xml:space="preserve">  住房公积金</t>
  </si>
  <si>
    <t>501</t>
  </si>
  <si>
    <r>
      <rPr>
        <sz val="10"/>
        <color indexed="8"/>
        <rFont val="宋体"/>
        <charset val="134"/>
      </rPr>
      <t>03</t>
    </r>
  </si>
  <si>
    <t>14</t>
  </si>
  <si>
    <t xml:space="preserve">  医疗费</t>
  </si>
  <si>
    <r>
      <rPr>
        <sz val="10"/>
        <color indexed="8"/>
        <rFont val="宋体"/>
        <charset val="134"/>
      </rPr>
      <t>501</t>
    </r>
  </si>
  <si>
    <r>
      <rPr>
        <sz val="10"/>
        <color indexed="8"/>
        <rFont val="宋体"/>
        <charset val="134"/>
      </rPr>
      <t>1</t>
    </r>
    <r>
      <rPr>
        <sz val="10"/>
        <color indexed="8"/>
        <rFont val="宋体"/>
        <charset val="134"/>
      </rPr>
      <t>4</t>
    </r>
  </si>
  <si>
    <t>医疗费</t>
  </si>
  <si>
    <t xml:space="preserve">  其他工资福利支出</t>
  </si>
  <si>
    <r>
      <rPr>
        <sz val="10"/>
        <color indexed="8"/>
        <rFont val="宋体"/>
        <charset val="134"/>
      </rPr>
      <t>9</t>
    </r>
    <r>
      <rPr>
        <sz val="10"/>
        <color indexed="8"/>
        <rFont val="宋体"/>
        <charset val="134"/>
      </rPr>
      <t>9</t>
    </r>
  </si>
  <si>
    <t>其他工资福利支出</t>
  </si>
  <si>
    <r>
      <rPr>
        <sz val="10"/>
        <color indexed="8"/>
        <rFont val="宋体"/>
        <charset val="134"/>
      </rPr>
      <t>5</t>
    </r>
    <r>
      <rPr>
        <sz val="10"/>
        <color indexed="8"/>
        <rFont val="宋体"/>
        <charset val="134"/>
      </rPr>
      <t>02</t>
    </r>
  </si>
  <si>
    <t>机关商品和服务支出</t>
  </si>
  <si>
    <t xml:space="preserve">  办公费</t>
  </si>
  <si>
    <t>办公经费</t>
  </si>
  <si>
    <t xml:space="preserve">  印刷费</t>
  </si>
  <si>
    <t xml:space="preserve">  咨询费</t>
  </si>
  <si>
    <t>委托业务费</t>
  </si>
  <si>
    <t>04</t>
  </si>
  <si>
    <t xml:space="preserve">  手续费</t>
  </si>
  <si>
    <t xml:space="preserve">  水费</t>
  </si>
  <si>
    <t>06</t>
  </si>
  <si>
    <t xml:space="preserve">  电费</t>
  </si>
  <si>
    <t xml:space="preserve">  邮电费</t>
  </si>
  <si>
    <t xml:space="preserve">  取暖费</t>
  </si>
  <si>
    <t xml:space="preserve">  物业管理费</t>
  </si>
  <si>
    <t xml:space="preserve">  差旅费</t>
  </si>
  <si>
    <t xml:space="preserve">  维修(护)费</t>
  </si>
  <si>
    <r>
      <rPr>
        <sz val="10"/>
        <color indexed="8"/>
        <rFont val="宋体"/>
        <charset val="134"/>
      </rPr>
      <t>0</t>
    </r>
    <r>
      <rPr>
        <sz val="10"/>
        <color indexed="8"/>
        <rFont val="宋体"/>
        <charset val="134"/>
      </rPr>
      <t>9</t>
    </r>
  </si>
  <si>
    <t>维修（护）费</t>
  </si>
  <si>
    <t xml:space="preserve">  租赁费</t>
  </si>
  <si>
    <t xml:space="preserve">  会议费</t>
  </si>
  <si>
    <t>502</t>
  </si>
  <si>
    <r>
      <rPr>
        <sz val="10"/>
        <color indexed="8"/>
        <rFont val="宋体"/>
        <charset val="134"/>
      </rPr>
      <t>1</t>
    </r>
    <r>
      <rPr>
        <sz val="10"/>
        <color indexed="8"/>
        <rFont val="宋体"/>
        <charset val="134"/>
      </rPr>
      <t>5</t>
    </r>
  </si>
  <si>
    <t>会议费</t>
  </si>
  <si>
    <t xml:space="preserve">  培训费</t>
  </si>
  <si>
    <r>
      <rPr>
        <sz val="10"/>
        <color indexed="8"/>
        <rFont val="宋体"/>
        <charset val="134"/>
      </rPr>
      <t>502</t>
    </r>
  </si>
  <si>
    <r>
      <rPr>
        <sz val="10"/>
        <color indexed="8"/>
        <rFont val="宋体"/>
        <charset val="134"/>
      </rPr>
      <t>1</t>
    </r>
    <r>
      <rPr>
        <sz val="10"/>
        <color indexed="8"/>
        <rFont val="宋体"/>
        <charset val="134"/>
      </rPr>
      <t>6</t>
    </r>
  </si>
  <si>
    <t>培训费</t>
  </si>
  <si>
    <t xml:space="preserve">  公务接待费</t>
  </si>
  <si>
    <r>
      <rPr>
        <sz val="10"/>
        <color indexed="8"/>
        <rFont val="宋体"/>
        <charset val="134"/>
      </rPr>
      <t>0</t>
    </r>
    <r>
      <rPr>
        <sz val="10"/>
        <color indexed="8"/>
        <rFont val="宋体"/>
        <charset val="134"/>
      </rPr>
      <t>6</t>
    </r>
  </si>
  <si>
    <t>公务接待费</t>
  </si>
  <si>
    <t>18</t>
  </si>
  <si>
    <t xml:space="preserve">  专用材料费</t>
  </si>
  <si>
    <r>
      <rPr>
        <sz val="10"/>
        <color indexed="8"/>
        <rFont val="宋体"/>
        <charset val="134"/>
      </rPr>
      <t>0</t>
    </r>
    <r>
      <rPr>
        <sz val="10"/>
        <color indexed="8"/>
        <rFont val="宋体"/>
        <charset val="134"/>
      </rPr>
      <t>4</t>
    </r>
  </si>
  <si>
    <t>专用材料购置费</t>
  </si>
  <si>
    <t>24</t>
  </si>
  <si>
    <t xml:space="preserve">  被装购置费</t>
  </si>
  <si>
    <t>25</t>
  </si>
  <si>
    <t xml:space="preserve">  专用燃料费</t>
  </si>
  <si>
    <t xml:space="preserve">  劳务费</t>
  </si>
  <si>
    <t>27</t>
  </si>
  <si>
    <t xml:space="preserve">  委托业务费</t>
  </si>
  <si>
    <t xml:space="preserve">  工会经费</t>
  </si>
  <si>
    <t xml:space="preserve">  福利费</t>
  </si>
  <si>
    <t xml:space="preserve">  公务用车运行维护费</t>
  </si>
  <si>
    <r>
      <rPr>
        <sz val="10"/>
        <color indexed="8"/>
        <rFont val="宋体"/>
        <charset val="134"/>
      </rPr>
      <t>0</t>
    </r>
    <r>
      <rPr>
        <sz val="10"/>
        <color indexed="8"/>
        <rFont val="宋体"/>
        <charset val="134"/>
      </rPr>
      <t>8</t>
    </r>
  </si>
  <si>
    <t>公务用车运行维护费</t>
  </si>
  <si>
    <t xml:space="preserve">  其他交通费用</t>
  </si>
  <si>
    <t xml:space="preserve">  其他商品和服务支出</t>
  </si>
  <si>
    <t>其他商品和服务支出</t>
  </si>
  <si>
    <t>对个人和家庭的补助</t>
  </si>
  <si>
    <r>
      <rPr>
        <sz val="10"/>
        <color indexed="8"/>
        <rFont val="宋体"/>
        <charset val="134"/>
      </rPr>
      <t>5</t>
    </r>
    <r>
      <rPr>
        <sz val="10"/>
        <color indexed="8"/>
        <rFont val="宋体"/>
        <charset val="134"/>
      </rPr>
      <t>09</t>
    </r>
  </si>
  <si>
    <t xml:space="preserve">  离休费</t>
  </si>
  <si>
    <r>
      <rPr>
        <sz val="10"/>
        <color indexed="8"/>
        <rFont val="宋体"/>
        <charset val="134"/>
      </rPr>
      <t>0</t>
    </r>
    <r>
      <rPr>
        <sz val="10"/>
        <color indexed="8"/>
        <rFont val="宋体"/>
        <charset val="134"/>
      </rPr>
      <t>5</t>
    </r>
  </si>
  <si>
    <t>离退休费</t>
  </si>
  <si>
    <t xml:space="preserve">  退休费</t>
  </si>
  <si>
    <t xml:space="preserve">  抚恤金</t>
  </si>
  <si>
    <r>
      <rPr>
        <sz val="10"/>
        <color indexed="8"/>
        <rFont val="宋体"/>
        <charset val="134"/>
      </rPr>
      <t xml:space="preserve"> </t>
    </r>
    <r>
      <rPr>
        <sz val="10"/>
        <color indexed="8"/>
        <rFont val="宋体"/>
        <charset val="134"/>
      </rPr>
      <t xml:space="preserve"> 生活补助</t>
    </r>
  </si>
  <si>
    <t>社会福利和救助</t>
  </si>
  <si>
    <t xml:space="preserve">  助学金</t>
  </si>
  <si>
    <r>
      <rPr>
        <sz val="10"/>
        <color indexed="8"/>
        <rFont val="宋体"/>
        <charset val="134"/>
      </rPr>
      <t xml:space="preserve"> </t>
    </r>
    <r>
      <rPr>
        <sz val="10"/>
        <color indexed="8"/>
        <rFont val="宋体"/>
        <charset val="134"/>
      </rPr>
      <t xml:space="preserve"> 奖励金</t>
    </r>
  </si>
  <si>
    <t xml:space="preserve">  其他对个人和家庭的补助支出</t>
  </si>
  <si>
    <t>其他对个人和家庭的补助</t>
  </si>
  <si>
    <t>自筹经费</t>
  </si>
  <si>
    <t>320</t>
  </si>
  <si>
    <t>3</t>
  </si>
  <si>
    <t>503</t>
  </si>
  <si>
    <t>机关资本性支出</t>
  </si>
  <si>
    <r>
      <rPr>
        <sz val="10"/>
        <color indexed="8"/>
        <rFont val="宋体"/>
        <charset val="134"/>
      </rPr>
      <t>0</t>
    </r>
    <r>
      <rPr>
        <sz val="10"/>
        <color indexed="8"/>
        <rFont val="宋体"/>
        <charset val="134"/>
      </rPr>
      <t>2</t>
    </r>
  </si>
  <si>
    <t xml:space="preserve">  办公设备购置</t>
  </si>
  <si>
    <t>设备购置</t>
  </si>
  <si>
    <r>
      <rPr>
        <sz val="10"/>
        <color indexed="8"/>
        <rFont val="宋体"/>
        <charset val="134"/>
      </rPr>
      <t>0</t>
    </r>
    <r>
      <rPr>
        <sz val="10"/>
        <color indexed="8"/>
        <rFont val="宋体"/>
        <charset val="134"/>
      </rPr>
      <t>3</t>
    </r>
  </si>
  <si>
    <t xml:space="preserve">  专用设备购置</t>
  </si>
  <si>
    <r>
      <rPr>
        <sz val="10"/>
        <color indexed="8"/>
        <rFont val="宋体"/>
        <charset val="134"/>
      </rPr>
      <t>1</t>
    </r>
    <r>
      <rPr>
        <sz val="10"/>
        <color indexed="8"/>
        <rFont val="宋体"/>
        <charset val="134"/>
      </rPr>
      <t>3</t>
    </r>
  </si>
  <si>
    <t xml:space="preserve">  公务用车购置</t>
  </si>
  <si>
    <t>公务用车购置</t>
  </si>
  <si>
    <t xml:space="preserve">  其他资本性支出</t>
  </si>
  <si>
    <t>其他资本性支出</t>
  </si>
  <si>
    <t>301</t>
  </si>
  <si>
    <t>基本工资</t>
  </si>
  <si>
    <t>津贴补贴</t>
  </si>
  <si>
    <t>奖金</t>
  </si>
  <si>
    <t>其他社会保障缴费</t>
  </si>
  <si>
    <t>机关事业单位基本养老保险缴费</t>
  </si>
  <si>
    <t>医疗保险缴费</t>
  </si>
  <si>
    <t>302</t>
  </si>
  <si>
    <t>办公费</t>
  </si>
  <si>
    <t>印刷费</t>
  </si>
  <si>
    <t>咨询费</t>
  </si>
  <si>
    <t>手续费</t>
  </si>
  <si>
    <t>水费</t>
  </si>
  <si>
    <t>电费</t>
  </si>
  <si>
    <t>邮电费</t>
  </si>
  <si>
    <t>取暖费</t>
  </si>
  <si>
    <t>物业管理费</t>
  </si>
  <si>
    <t>差旅费</t>
  </si>
  <si>
    <t>维护费</t>
  </si>
  <si>
    <t>维修费</t>
  </si>
  <si>
    <t>租赁费</t>
  </si>
  <si>
    <t>15</t>
  </si>
  <si>
    <t>16</t>
  </si>
  <si>
    <t>17</t>
  </si>
  <si>
    <t>专用材料（道路标线，交通标志）</t>
  </si>
  <si>
    <t>被装购置费</t>
  </si>
  <si>
    <t>26</t>
  </si>
  <si>
    <t>劳务费</t>
  </si>
  <si>
    <t>31</t>
  </si>
  <si>
    <t>公务用车维护费</t>
  </si>
  <si>
    <t>39</t>
  </si>
  <si>
    <t>其他交通费用</t>
  </si>
  <si>
    <t>其他商品服务支出</t>
  </si>
  <si>
    <t>6</t>
  </si>
  <si>
    <t>303</t>
  </si>
  <si>
    <t>退休费</t>
  </si>
  <si>
    <t>509</t>
  </si>
  <si>
    <t>310</t>
  </si>
  <si>
    <t>办公设备购置</t>
  </si>
  <si>
    <t>专用设备购置</t>
  </si>
  <si>
    <t>其他支出</t>
  </si>
  <si>
    <t>599</t>
  </si>
  <si>
    <t>2021年支出经济分类汇总表</t>
  </si>
  <si>
    <t>部门名称：  宜阳县公安局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</si>
  <si>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</si>
  <si>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</si>
  <si>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</si>
  <si>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</si>
  <si>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</si>
  <si>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</si>
  <si>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</si>
  <si>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</si>
  <si>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</si>
  <si>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</si>
  <si>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</si>
  <si>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</si>
  <si>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</si>
  <si>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</si>
  <si>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</si>
  <si>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</si>
  <si>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</si>
  <si>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</si>
  <si>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</si>
  <si>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</si>
  <si>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</si>
  <si>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</si>
  <si>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</si>
  <si>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</si>
  <si>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t>
  </si>
  <si>
    <t>备注:宜阳县公安局没有2021年政府性基金收入，也没有政府性基金安排的支出，故本表无数据。</t>
  </si>
  <si>
    <t xml:space="preserve"> 预算09表</t>
  </si>
  <si>
    <t>2021年国有资本经营预算收支情况表</t>
  </si>
  <si>
    <t>备注：宜阳县公安局2021年没有国有资金经营预算收入，也没有使用国有资金经营预算拨款安排的支出，故本表无数据。</t>
  </si>
  <si>
    <t>部门(单位)整体绩效目标表</t>
  </si>
  <si>
    <t>（2021年度）</t>
  </si>
  <si>
    <t>部门（单位）名称</t>
  </si>
  <si>
    <t>宜阳县公安局</t>
  </si>
  <si>
    <t>年度
履职
目标</t>
  </si>
  <si>
    <t>有效打击各类犯罪，提高各类案件查办率，维护全县社会大局稳定。</t>
  </si>
  <si>
    <t>年度
主要
任务</t>
  </si>
  <si>
    <t>任务名称</t>
  </si>
  <si>
    <t xml:space="preserve">主要内容 </t>
  </si>
  <si>
    <t>社会治安防控</t>
  </si>
  <si>
    <t>预防、制止和侦查违法犯罪活动。</t>
  </si>
  <si>
    <t>防范、打击恐怖活动。</t>
  </si>
  <si>
    <t>维护社会治安秩序，制止危害社会治安秩序的行为。</t>
  </si>
  <si>
    <t>道路交通管理</t>
  </si>
  <si>
    <t>保障宜阳县道路交通安全、有序、畅通。</t>
  </si>
  <si>
    <t>户政、出入境管理</t>
  </si>
  <si>
    <t>管理户政、出入境事务。</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</si>
  <si>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</si>
  <si>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</si>
  <si>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</si>
  <si>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</si>
  <si>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</si>
  <si>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</si>
  <si>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</si>
  <si>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</si>
  <si>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</si>
  <si>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</si>
  <si>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</si>
  <si>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</si>
  <si>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</si>
  <si>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</si>
  <si>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预防、制止和侦查违法犯罪活动</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</si>
  <si>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</si>
  <si>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</si>
  <si>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捍卫政治安全、维护社会安定</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</si>
  <si>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</si>
  <si>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</si>
  <si>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群众满意度提升</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</si>
  <si>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</si>
  <si>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</si>
  <si>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</si>
  <si>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</si>
  <si>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</si>
  <si>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</si>
  <si>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</si>
  <si>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</si>
  <si>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</si>
  <si>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</si>
  <si>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</si>
  <si>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</si>
  <si>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</si>
  <si>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</si>
  <si>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</si>
  <si>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</si>
  <si>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一致</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</si>
  <si>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</si>
  <si>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</si>
  <si>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</si>
  <si>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</si>
  <si>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</si>
  <si>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</si>
  <si>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</si>
  <si>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</si>
  <si>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</si>
  <si>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</si>
  <si>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</si>
  <si>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</si>
  <si>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</si>
  <si>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</si>
  <si>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</si>
  <si>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</si>
  <si>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</si>
  <si>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</si>
  <si>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</si>
  <si>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</si>
  <si>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</si>
  <si>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</si>
  <si>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</si>
  <si>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</si>
  <si>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进一步维护社会政治稳定</t>
  </si>
  <si>
    <t>稳步提升</t>
  </si>
  <si>
    <t>夯实基层基础</t>
  </si>
  <si>
    <t>推进社会治理和基层基础建设</t>
  </si>
  <si>
    <t>推进信息化建设</t>
  </si>
  <si>
    <t>发挥大数据引领作用，大力推动执法信息化建设</t>
  </si>
  <si>
    <t>打击违法犯罪</t>
  </si>
  <si>
    <t>严打各类违法犯罪活动，维护全县社会治安稳定大局</t>
  </si>
  <si>
    <t>履职目标实现</t>
  </si>
  <si>
    <t>进一步落实治安、交通等管理措施</t>
  </si>
  <si>
    <t>为经济发展服务</t>
  </si>
  <si>
    <t>进一步实现执法办案规范化</t>
  </si>
  <si>
    <t>进一步推进队伍建设正规化</t>
  </si>
  <si>
    <t>履行疫情防控工作职责</t>
  </si>
  <si>
    <t>效益  指标</t>
  </si>
  <si>
    <t>履职效益</t>
  </si>
  <si>
    <t>满意度</t>
  </si>
  <si>
    <t>提高公众安全感指数</t>
  </si>
  <si>
    <t>服务对象满意度指标</t>
  </si>
  <si>
    <t>提高公众对公安机关执法满意度</t>
  </si>
  <si>
    <t>部门预算项目绩效目标申报表</t>
  </si>
  <si>
    <r>
      <rPr>
        <sz val="12"/>
        <rFont val="宋体"/>
        <charset val="134"/>
      </rPr>
      <t>（</t>
    </r>
    <r>
      <rPr>
        <sz val="12"/>
        <rFont val="Times New Roman"/>
        <charset val="134"/>
      </rPr>
      <t xml:space="preserve"> 2021</t>
    </r>
    <r>
      <rPr>
        <sz val="12"/>
        <rFont val="宋体"/>
        <charset val="134"/>
      </rPr>
      <t>年度）</t>
    </r>
  </si>
  <si>
    <t>项目名称</t>
  </si>
  <si>
    <t>劳务派遣人员经费</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</si>
  <si>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</si>
  <si>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</si>
  <si>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</si>
  <si>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</si>
  <si>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</si>
  <si>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</si>
  <si>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</si>
  <si>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</si>
  <si>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</si>
  <si>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</si>
  <si>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</si>
  <si>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目标1：治安巡逻检查、卡口值守、接处警、维持公共活动及突     发案（事）件现场秩序、案件办理辅助性工作、纠纷调解等；
 目标2：社区管理、特种行业管理等公安行政管理工作；
 目标3：信息采集、数据统计、文字记录等警务活动；                              
 目标4：公安机关确认的其他辅助性警务活动                                     </t>
  </si>
  <si>
    <t xml:space="preserve">
 目标1：治安巡逻检查、卡口值守、接处警、维持公共活动及突     发案（事）件现场秩序、案件办理辅助性工作、纠纷调解等；
 目标2：社区管理、特种行业管理等公安行政管理工作；
 目标3：信息采集、数据统计、文字记录等警务活动；                              
 目标4：公安机关确认的其他辅助性警务活动           </t>
  </si>
  <si>
    <t>绩
效
指
标</t>
  </si>
  <si>
    <t>一级
指标</t>
  </si>
  <si>
    <t>产
出
指
标</t>
  </si>
  <si>
    <t>数量指标</t>
  </si>
  <si>
    <t xml:space="preserve"> 指标1：劳务派遣人员劳务费</t>
  </si>
  <si>
    <r>
      <rPr>
        <sz val="12"/>
        <rFont val="宋体"/>
        <charset val="134"/>
      </rPr>
      <t>1</t>
    </r>
    <r>
      <rPr>
        <sz val="12"/>
        <rFont val="宋体"/>
        <charset val="134"/>
      </rPr>
      <t>019.07万元</t>
    </r>
  </si>
  <si>
    <t>1019.07万元</t>
  </si>
  <si>
    <t xml:space="preserve"> 指标2：劳务派遣人员经费</t>
  </si>
  <si>
    <r>
      <rPr>
        <sz val="12"/>
        <rFont val="宋体"/>
        <charset val="134"/>
      </rPr>
      <t>9</t>
    </r>
    <r>
      <rPr>
        <sz val="12"/>
        <rFont val="宋体"/>
        <charset val="134"/>
      </rPr>
      <t>9万元</t>
    </r>
  </si>
  <si>
    <t>99万元</t>
  </si>
  <si>
    <t>质量指标</t>
  </si>
  <si>
    <t xml:space="preserve"> 指标1：经费到位率</t>
  </si>
  <si>
    <t xml:space="preserve"> 指标2：经费使用合规性</t>
  </si>
  <si>
    <t>时效指标</t>
  </si>
  <si>
    <t xml:space="preserve"> 指标1：按月支付劳务费</t>
  </si>
  <si>
    <t>满意度指标</t>
  </si>
  <si>
    <t>服务对象
满意度指标</t>
  </si>
  <si>
    <t xml:space="preserve"> 指标1：主管部门满意度（≥）</t>
  </si>
  <si>
    <t xml:space="preserve"> 指标2：公众安全感指数（≥）</t>
  </si>
  <si>
    <r>
      <rPr>
        <sz val="12"/>
        <rFont val="宋体"/>
        <charset val="134"/>
      </rPr>
      <t>（</t>
    </r>
    <r>
      <rPr>
        <sz val="12"/>
        <rFont val="宋体"/>
        <charset val="134"/>
      </rPr>
      <t>2021</t>
    </r>
    <r>
      <rPr>
        <sz val="12"/>
        <rFont val="宋体"/>
        <charset val="134"/>
      </rPr>
      <t>年度）</t>
    </r>
  </si>
  <si>
    <t>扫黑除恶经费</t>
  </si>
  <si>
    <t xml:space="preserve">
 目标1：接收、核查各级部门和领导批转的涉黑涉恶违法犯罪线索；
 目标2：受理群众上门举报线索；
 目标3：打击涉黑涉恶违法犯罪行为；                             
 目标4：进一步拓宽摸排黑恶线索，严格落实工作目标。                                    </t>
  </si>
  <si>
    <t xml:space="preserve">
 目标1：接收、核查各级部门和领导批转的涉黑涉恶违法犯罪线索；
 目标2：受理群众上门举报线索；
 目标3：打击涉黑涉恶违法犯罪行为；                             
 目标4：进一步拓宽摸排黑恶线索，严格落实工作目标。          </t>
  </si>
  <si>
    <t xml:space="preserve"> 指标1：支持涉黑涉恶案件受理数量</t>
  </si>
  <si>
    <t>7件</t>
  </si>
  <si>
    <t>指标1：支持涉黑涉恶案件受理数量</t>
  </si>
  <si>
    <t xml:space="preserve"> 指标1：涉黑涉恶案件受理及时性</t>
  </si>
  <si>
    <t>及时</t>
  </si>
  <si>
    <t>指标1：涉黑涉恶案件受理及时性</t>
  </si>
  <si>
    <t xml:space="preserve"> 指标1：受理群众上门举报线索及时性</t>
  </si>
  <si>
    <t>效
益
指
标</t>
  </si>
  <si>
    <t>经济效益
指标</t>
  </si>
  <si>
    <t xml:space="preserve"> 指标1：挽回群众经济损失</t>
  </si>
  <si>
    <t>社会效益
指标</t>
  </si>
  <si>
    <t xml:space="preserve"> 指标1：创造安全稳定的社会环境</t>
  </si>
  <si>
    <r>
      <rPr>
        <sz val="12"/>
        <rFont val="宋体"/>
        <charset val="134"/>
      </rPr>
      <t xml:space="preserve">稳步 </t>
    </r>
    <r>
      <rPr>
        <sz val="12"/>
        <rFont val="宋体"/>
        <charset val="134"/>
      </rPr>
      <t xml:space="preserve">                </t>
    </r>
    <r>
      <rPr>
        <sz val="12"/>
        <rFont val="宋体"/>
        <charset val="134"/>
      </rPr>
      <t>提升</t>
    </r>
  </si>
  <si>
    <r>
      <rPr>
        <sz val="12"/>
        <rFont val="宋体"/>
        <charset val="134"/>
      </rPr>
      <t xml:space="preserve">稳步 </t>
    </r>
    <r>
      <rPr>
        <sz val="12"/>
        <rFont val="宋体"/>
        <charset val="134"/>
      </rPr>
      <t xml:space="preserve">                 </t>
    </r>
    <r>
      <rPr>
        <sz val="12"/>
        <rFont val="宋体"/>
        <charset val="134"/>
      </rPr>
      <t>提升</t>
    </r>
  </si>
  <si>
    <t xml:space="preserve"> 指标1：公众满意度指数（≥）</t>
  </si>
  <si>
    <t>指标1：公众满意度指数（≥）</t>
  </si>
  <si>
    <t>指标2：公众安全感指数（≥）</t>
  </si>
</sst>
</file>

<file path=xl/styles.xml><?xml version="1.0" encoding="utf-8"?>
<styleSheet xmlns="http://schemas.openxmlformats.org/spreadsheetml/2006/main">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0_);[Red]\(#,##0.0\)"/>
    <numFmt numFmtId="179" formatCode="0000"/>
    <numFmt numFmtId="180" formatCode="#,##0.00_);[Red]\(#,##0.00\)"/>
    <numFmt numFmtId="181" formatCode="#,##0_);[Red]\(#,##0\)"/>
    <numFmt numFmtId="182" formatCode="#,##0.00_ "/>
    <numFmt numFmtId="183" formatCode="0.00_ "/>
    <numFmt numFmtId="184" formatCode="#0.00"/>
    <numFmt numFmtId="185" formatCode=";;"/>
    <numFmt numFmtId="186" formatCode="0.00_);[Red]\(0.00\)"/>
    <numFmt numFmtId="187" formatCode="* #,##0.00;* \-#,##0.00;* &quot;&quot;??;@"/>
    <numFmt numFmtId="188" formatCode="0_ "/>
  </numFmts>
  <fonts count="54">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b/>
      <sz val="11"/>
      <color indexed="8"/>
      <name val="宋体"/>
      <charset val="134"/>
    </font>
    <font>
      <sz val="9"/>
      <name val="SimSun"/>
      <charset val="134"/>
    </font>
    <font>
      <b/>
      <sz val="19"/>
      <name val="SimSun"/>
      <charset val="134"/>
    </font>
    <font>
      <b/>
      <sz val="10"/>
      <color indexed="8"/>
      <name val="宋体"/>
      <charset val="134"/>
    </font>
    <font>
      <sz val="10"/>
      <color indexed="8"/>
      <name val="宋体"/>
      <charset val="134"/>
    </font>
    <font>
      <sz val="10"/>
      <color theme="1"/>
      <name val="宋体"/>
      <charset val="134"/>
      <scheme val="minor"/>
    </font>
    <font>
      <b/>
      <sz val="10"/>
      <color theme="1"/>
      <name val="宋体"/>
      <charset val="134"/>
      <scheme val="minor"/>
    </font>
    <font>
      <sz val="20"/>
      <color indexed="8"/>
      <name val="黑体"/>
      <charset val="134"/>
    </font>
    <font>
      <sz val="22"/>
      <color indexed="8"/>
      <name val="方正小标宋简体"/>
      <charset val="134"/>
    </font>
    <font>
      <sz val="10"/>
      <color indexed="8"/>
      <name val="宋体"/>
      <charset val="134"/>
      <scheme val="major"/>
    </font>
    <font>
      <sz val="9"/>
      <color indexed="8"/>
      <name val="宋体"/>
      <charset val="134"/>
    </font>
    <font>
      <sz val="11"/>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宋体"/>
      <charset val="134"/>
    </font>
    <font>
      <sz val="12"/>
      <name val="Times New Roman"/>
      <charset val="134"/>
    </font>
  </fonts>
  <fills count="5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indexed="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0">
    <xf numFmtId="0" fontId="0" fillId="0" borderId="0">
      <alignment vertical="center"/>
    </xf>
    <xf numFmtId="42" fontId="27" fillId="0" borderId="0" applyFont="0" applyFill="0" applyBorder="0" applyAlignment="0" applyProtection="0">
      <alignment vertical="center"/>
    </xf>
    <xf numFmtId="0" fontId="3" fillId="4" borderId="0" applyNumberFormat="0" applyBorder="0" applyAlignment="0" applyProtection="0">
      <alignment vertical="center"/>
    </xf>
    <xf numFmtId="0" fontId="28" fillId="5" borderId="0" applyNumberFormat="0" applyBorder="0" applyAlignment="0" applyProtection="0">
      <alignment vertical="center"/>
    </xf>
    <xf numFmtId="0" fontId="29" fillId="6" borderId="19" applyNumberFormat="0" applyAlignment="0" applyProtection="0">
      <alignment vertical="center"/>
    </xf>
    <xf numFmtId="44" fontId="27" fillId="0" borderId="0" applyFont="0" applyFill="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41" fontId="27" fillId="0" borderId="0" applyFont="0" applyFill="0" applyBorder="0" applyAlignment="0" applyProtection="0">
      <alignment vertical="center"/>
    </xf>
    <xf numFmtId="0" fontId="28" fillId="9" borderId="0" applyNumberFormat="0" applyBorder="0" applyAlignment="0" applyProtection="0">
      <alignment vertical="center"/>
    </xf>
    <xf numFmtId="0" fontId="30" fillId="10" borderId="0" applyNumberFormat="0" applyBorder="0" applyAlignment="0" applyProtection="0">
      <alignment vertical="center"/>
    </xf>
    <xf numFmtId="43" fontId="27" fillId="0" borderId="0" applyFont="0" applyFill="0" applyBorder="0" applyAlignment="0" applyProtection="0">
      <alignment vertical="center"/>
    </xf>
    <xf numFmtId="0" fontId="31" fillId="11"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lignment vertical="center"/>
    </xf>
    <xf numFmtId="0" fontId="27" fillId="12" borderId="20" applyNumberFormat="0" applyFont="0" applyAlignment="0" applyProtection="0">
      <alignment vertical="center"/>
    </xf>
    <xf numFmtId="0" fontId="3"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1" applyNumberFormat="0" applyFill="0" applyAlignment="0" applyProtection="0">
      <alignment vertical="center"/>
    </xf>
    <xf numFmtId="0" fontId="40" fillId="0" borderId="21" applyNumberFormat="0" applyFill="0" applyAlignment="0" applyProtection="0">
      <alignment vertical="center"/>
    </xf>
    <xf numFmtId="0" fontId="3" fillId="15" borderId="0" applyNumberFormat="0" applyBorder="0" applyAlignment="0" applyProtection="0">
      <alignment vertical="center"/>
    </xf>
    <xf numFmtId="0" fontId="31" fillId="16" borderId="0" applyNumberFormat="0" applyBorder="0" applyAlignment="0" applyProtection="0">
      <alignment vertical="center"/>
    </xf>
    <xf numFmtId="0" fontId="41" fillId="4" borderId="0" applyNumberFormat="0" applyBorder="0" applyAlignment="0" applyProtection="0">
      <alignment vertical="center"/>
    </xf>
    <xf numFmtId="0" fontId="35" fillId="0" borderId="22" applyNumberFormat="0" applyFill="0" applyAlignment="0" applyProtection="0">
      <alignment vertical="center"/>
    </xf>
    <xf numFmtId="0" fontId="31" fillId="17" borderId="0" applyNumberFormat="0" applyBorder="0" applyAlignment="0" applyProtection="0">
      <alignment vertical="center"/>
    </xf>
    <xf numFmtId="0" fontId="42" fillId="18" borderId="23" applyNumberFormat="0" applyAlignment="0" applyProtection="0">
      <alignment vertical="center"/>
    </xf>
    <xf numFmtId="0" fontId="43" fillId="18" borderId="19" applyNumberFormat="0" applyAlignment="0" applyProtection="0">
      <alignment vertical="center"/>
    </xf>
    <xf numFmtId="0" fontId="44" fillId="19" borderId="24" applyNumberFormat="0" applyAlignment="0" applyProtection="0">
      <alignment vertical="center"/>
    </xf>
    <xf numFmtId="0" fontId="3" fillId="20" borderId="0" applyNumberFormat="0" applyBorder="0" applyAlignment="0" applyProtection="0">
      <alignment vertical="center"/>
    </xf>
    <xf numFmtId="0" fontId="28" fillId="21" borderId="0" applyNumberFormat="0" applyBorder="0" applyAlignment="0" applyProtection="0">
      <alignment vertical="center"/>
    </xf>
    <xf numFmtId="0" fontId="31" fillId="22" borderId="0" applyNumberFormat="0" applyBorder="0" applyAlignment="0" applyProtection="0">
      <alignment vertical="center"/>
    </xf>
    <xf numFmtId="0" fontId="3" fillId="23"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49" fillId="4" borderId="0" applyNumberFormat="0" applyBorder="0" applyAlignment="0" applyProtection="0">
      <alignment vertical="center"/>
    </xf>
    <xf numFmtId="0" fontId="3" fillId="4"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3" fillId="4"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9" fillId="0" borderId="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31" fillId="36" borderId="0" applyNumberFormat="0" applyBorder="0" applyAlignment="0" applyProtection="0">
      <alignment vertical="center"/>
    </xf>
    <xf numFmtId="0" fontId="28" fillId="37" borderId="0" applyNumberFormat="0" applyBorder="0" applyAlignment="0" applyProtection="0">
      <alignment vertical="center"/>
    </xf>
    <xf numFmtId="0" fontId="50" fillId="38" borderId="0" applyNumberFormat="0" applyBorder="0" applyAlignment="0" applyProtection="0">
      <alignmen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50" fillId="41" borderId="0" applyNumberFormat="0" applyBorder="0" applyAlignment="0" applyProtection="0">
      <alignment vertical="center"/>
    </xf>
    <xf numFmtId="0" fontId="28" fillId="42" borderId="0" applyNumberFormat="0" applyBorder="0" applyAlignment="0" applyProtection="0">
      <alignment vertical="center"/>
    </xf>
    <xf numFmtId="0" fontId="3" fillId="7" borderId="0" applyNumberFormat="0" applyBorder="0" applyAlignment="0" applyProtection="0">
      <alignment vertical="center"/>
    </xf>
    <xf numFmtId="0" fontId="31" fillId="43"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50" fillId="44"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50" fillId="45"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46" borderId="0" applyNumberFormat="0" applyBorder="0" applyAlignment="0" applyProtection="0">
      <alignment vertical="center"/>
    </xf>
    <xf numFmtId="0" fontId="3" fillId="23" borderId="0" applyNumberFormat="0" applyBorder="0" applyAlignment="0" applyProtection="0">
      <alignment vertical="center"/>
    </xf>
    <xf numFmtId="0" fontId="3" fillId="47"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47" borderId="0" applyNumberFormat="0" applyBorder="0" applyAlignment="0" applyProtection="0">
      <alignment vertical="center"/>
    </xf>
    <xf numFmtId="0" fontId="3" fillId="47"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3" fillId="48" borderId="0" applyNumberFormat="0" applyBorder="0" applyAlignment="0" applyProtection="0">
      <alignment vertical="center"/>
    </xf>
    <xf numFmtId="0" fontId="50" fillId="49" borderId="0" applyNumberFormat="0" applyBorder="0" applyAlignment="0" applyProtection="0">
      <alignment vertical="center"/>
    </xf>
    <xf numFmtId="0" fontId="50" fillId="47" borderId="0" applyNumberFormat="0" applyBorder="0" applyAlignment="0" applyProtection="0">
      <alignment vertical="center"/>
    </xf>
    <xf numFmtId="0" fontId="50" fillId="15" borderId="0" applyNumberFormat="0" applyBorder="0" applyAlignment="0" applyProtection="0">
      <alignment vertical="center"/>
    </xf>
    <xf numFmtId="0" fontId="0" fillId="0" borderId="0">
      <alignment vertical="center"/>
    </xf>
    <xf numFmtId="0" fontId="50" fillId="50" borderId="0" applyNumberFormat="0" applyBorder="0" applyAlignment="0" applyProtection="0">
      <alignment vertical="center"/>
    </xf>
    <xf numFmtId="0" fontId="50" fillId="41" borderId="0" applyNumberFormat="0" applyBorder="0" applyAlignment="0" applyProtection="0">
      <alignment vertical="center"/>
    </xf>
    <xf numFmtId="0" fontId="0" fillId="0" borderId="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9" fillId="4"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0" fillId="0" borderId="0">
      <alignment vertical="center"/>
    </xf>
    <xf numFmtId="0" fontId="3" fillId="0" borderId="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0" fillId="51" borderId="0" applyNumberFormat="0" applyBorder="0" applyAlignment="0" applyProtection="0">
      <alignment vertical="center"/>
    </xf>
    <xf numFmtId="0" fontId="50" fillId="50" borderId="0" applyNumberFormat="0" applyBorder="0" applyAlignment="0" applyProtection="0">
      <alignment vertical="center"/>
    </xf>
    <xf numFmtId="0" fontId="50" fillId="52" borderId="0" applyNumberFormat="0" applyBorder="0" applyAlignment="0" applyProtection="0">
      <alignment vertical="center"/>
    </xf>
  </cellStyleXfs>
  <cellXfs count="406">
    <xf numFmtId="0" fontId="0" fillId="0" borderId="0" xfId="0">
      <alignment vertical="center"/>
    </xf>
    <xf numFmtId="0" fontId="0" fillId="0" borderId="0" xfId="107" applyAlignment="1">
      <alignment vertical="center" wrapText="1"/>
    </xf>
    <xf numFmtId="0" fontId="1" fillId="0" borderId="0" xfId="107" applyFont="1" applyAlignment="1">
      <alignment vertical="center"/>
    </xf>
    <xf numFmtId="0" fontId="1" fillId="0" borderId="0" xfId="107" applyFont="1" applyAlignment="1">
      <alignment vertical="center" wrapText="1"/>
    </xf>
    <xf numFmtId="0" fontId="2" fillId="0" borderId="0" xfId="107" applyFont="1" applyAlignment="1">
      <alignment horizontal="center" vertical="center" wrapText="1"/>
    </xf>
    <xf numFmtId="0" fontId="0" fillId="0" borderId="0" xfId="107" applyFont="1" applyAlignment="1">
      <alignment horizontal="center" vertical="center" wrapText="1"/>
    </xf>
    <xf numFmtId="0" fontId="0" fillId="0" borderId="1" xfId="107" applyFont="1" applyBorder="1" applyAlignment="1">
      <alignment vertical="center"/>
    </xf>
    <xf numFmtId="0" fontId="0" fillId="0" borderId="1" xfId="107" applyFont="1" applyBorder="1" applyAlignment="1">
      <alignment vertical="center" wrapText="1"/>
    </xf>
    <xf numFmtId="0" fontId="0" fillId="0" borderId="0" xfId="107" applyFont="1" applyBorder="1" applyAlignment="1">
      <alignment vertical="center" wrapText="1"/>
    </xf>
    <xf numFmtId="0" fontId="0" fillId="0" borderId="2" xfId="107" applyBorder="1" applyAlignment="1">
      <alignment horizontal="center" vertical="center" wrapText="1"/>
    </xf>
    <xf numFmtId="0" fontId="0" fillId="0" borderId="3" xfId="107" applyBorder="1" applyAlignment="1">
      <alignment horizontal="center" vertical="center" wrapText="1"/>
    </xf>
    <xf numFmtId="0" fontId="0" fillId="0" borderId="4" xfId="107" applyFont="1" applyBorder="1" applyAlignment="1">
      <alignment horizontal="center" vertical="center" wrapText="1"/>
    </xf>
    <xf numFmtId="0" fontId="0" fillId="0" borderId="4" xfId="107" applyBorder="1" applyAlignment="1">
      <alignment horizontal="center" vertical="center" wrapText="1"/>
    </xf>
    <xf numFmtId="0" fontId="0" fillId="0" borderId="2" xfId="107" applyFont="1" applyBorder="1" applyAlignment="1">
      <alignment horizontal="center" vertical="center" wrapText="1"/>
    </xf>
    <xf numFmtId="0" fontId="0" fillId="0" borderId="3" xfId="107" applyFont="1" applyBorder="1" applyAlignment="1">
      <alignment horizontal="center" vertical="center" wrapText="1"/>
    </xf>
    <xf numFmtId="0" fontId="0" fillId="0" borderId="5" xfId="107" applyFont="1" applyBorder="1" applyAlignment="1">
      <alignment horizontal="center" vertical="center" wrapText="1"/>
    </xf>
    <xf numFmtId="0" fontId="0" fillId="0" borderId="6" xfId="107" applyFont="1" applyBorder="1" applyAlignment="1">
      <alignment horizontal="center" vertical="center" wrapText="1"/>
    </xf>
    <xf numFmtId="0" fontId="3" fillId="0" borderId="7" xfId="108" applyFont="1" applyBorder="1">
      <alignment vertical="center"/>
    </xf>
    <xf numFmtId="0" fontId="3" fillId="0" borderId="8" xfId="108" applyFont="1" applyBorder="1">
      <alignment vertical="center"/>
    </xf>
    <xf numFmtId="0" fontId="0" fillId="0" borderId="4" xfId="107" applyFont="1" applyBorder="1" applyAlignment="1">
      <alignment vertical="center" wrapText="1"/>
    </xf>
    <xf numFmtId="0" fontId="0" fillId="0" borderId="6" xfId="107" applyFont="1" applyBorder="1" applyAlignment="1">
      <alignment horizontal="left" vertical="center" wrapText="1"/>
    </xf>
    <xf numFmtId="0" fontId="0" fillId="0" borderId="7" xfId="107" applyFont="1" applyBorder="1" applyAlignment="1">
      <alignment horizontal="left" vertical="center" wrapText="1"/>
    </xf>
    <xf numFmtId="0" fontId="0" fillId="0" borderId="2" xfId="107" applyBorder="1" applyAlignment="1">
      <alignment horizontal="right" vertical="center" wrapText="1"/>
    </xf>
    <xf numFmtId="0" fontId="3" fillId="0" borderId="9" xfId="108" applyFont="1" applyBorder="1">
      <alignment vertical="center"/>
    </xf>
    <xf numFmtId="0" fontId="3" fillId="0" borderId="0" xfId="108" applyFont="1">
      <alignment vertical="center"/>
    </xf>
    <xf numFmtId="0" fontId="3" fillId="0" borderId="10" xfId="108" applyFont="1" applyBorder="1">
      <alignment vertical="center"/>
    </xf>
    <xf numFmtId="0" fontId="3" fillId="0" borderId="11" xfId="108" applyFont="1" applyBorder="1">
      <alignment vertical="center"/>
    </xf>
    <xf numFmtId="0" fontId="3" fillId="0" borderId="1" xfId="108" applyFont="1" applyBorder="1">
      <alignment vertical="center"/>
    </xf>
    <xf numFmtId="0" fontId="3" fillId="0" borderId="12" xfId="108" applyFont="1" applyBorder="1">
      <alignment vertical="center"/>
    </xf>
    <xf numFmtId="0" fontId="0" fillId="0" borderId="4" xfId="107" applyFont="1" applyBorder="1" applyAlignment="1">
      <alignment horizontal="left" vertical="top" wrapText="1"/>
    </xf>
    <xf numFmtId="0" fontId="0" fillId="0" borderId="2" xfId="107" applyFont="1" applyBorder="1" applyAlignment="1">
      <alignment horizontal="left" vertical="top" wrapText="1"/>
    </xf>
    <xf numFmtId="0" fontId="0" fillId="0" borderId="3" xfId="107" applyFont="1" applyBorder="1" applyAlignment="1">
      <alignment horizontal="left" vertical="top" wrapText="1"/>
    </xf>
    <xf numFmtId="0" fontId="0" fillId="0" borderId="3" xfId="107" applyBorder="1" applyAlignment="1">
      <alignment horizontal="left" vertical="top" wrapText="1"/>
    </xf>
    <xf numFmtId="0" fontId="4" fillId="0" borderId="13" xfId="107" applyFont="1" applyBorder="1" applyAlignment="1">
      <alignment horizontal="center" vertical="center" wrapText="1"/>
    </xf>
    <xf numFmtId="0" fontId="0" fillId="0" borderId="13" xfId="107" applyFont="1" applyBorder="1" applyAlignment="1">
      <alignment horizontal="center" vertical="center" wrapText="1"/>
    </xf>
    <xf numFmtId="9" fontId="0" fillId="0" borderId="4" xfId="107" applyNumberFormat="1" applyFont="1" applyBorder="1" applyAlignment="1">
      <alignment horizontal="left" vertical="center" wrapText="1"/>
    </xf>
    <xf numFmtId="0" fontId="0" fillId="0" borderId="2" xfId="107" applyFont="1" applyBorder="1" applyAlignment="1">
      <alignment horizontal="left" vertical="center" wrapText="1"/>
    </xf>
    <xf numFmtId="0" fontId="0" fillId="0" borderId="5" xfId="107" applyFont="1" applyBorder="1" applyAlignment="1">
      <alignment horizontal="left" vertical="center" wrapText="1"/>
    </xf>
    <xf numFmtId="0" fontId="0" fillId="0" borderId="4" xfId="107" applyFont="1" applyBorder="1" applyAlignment="1">
      <alignment horizontal="left" vertical="center" wrapText="1"/>
    </xf>
    <xf numFmtId="0" fontId="0" fillId="0" borderId="4" xfId="107" applyBorder="1" applyAlignment="1">
      <alignment horizontal="left" vertical="center" wrapText="1"/>
    </xf>
    <xf numFmtId="9" fontId="0" fillId="0" borderId="4" xfId="107" applyNumberFormat="1" applyBorder="1" applyAlignment="1">
      <alignment horizontal="center" vertical="center" wrapText="1"/>
    </xf>
    <xf numFmtId="9" fontId="0" fillId="0" borderId="4" xfId="107" applyNumberFormat="1" applyFont="1" applyBorder="1" applyAlignment="1">
      <alignment horizontal="center" vertical="center" wrapText="1"/>
    </xf>
    <xf numFmtId="0" fontId="0" fillId="0" borderId="5" xfId="107" applyBorder="1" applyAlignment="1">
      <alignment horizontal="right" vertical="center" wrapText="1"/>
    </xf>
    <xf numFmtId="0" fontId="0" fillId="0" borderId="5" xfId="107" applyBorder="1" applyAlignment="1">
      <alignment horizontal="left" vertical="top" wrapText="1"/>
    </xf>
    <xf numFmtId="0" fontId="0" fillId="0" borderId="4" xfId="107" applyBorder="1" applyAlignment="1">
      <alignment vertical="center" wrapText="1"/>
    </xf>
    <xf numFmtId="0" fontId="0" fillId="0" borderId="14" xfId="107" applyFont="1" applyBorder="1" applyAlignment="1">
      <alignment horizontal="center" vertical="center" wrapText="1"/>
    </xf>
    <xf numFmtId="9" fontId="0" fillId="0" borderId="4" xfId="107" applyNumberFormat="1" applyBorder="1" applyAlignment="1">
      <alignment horizontal="left" vertical="center"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7" fillId="0" borderId="15" xfId="0" applyFont="1" applyFill="1" applyBorder="1" applyAlignment="1">
      <alignment horizontal="left" vertical="center" wrapText="1"/>
    </xf>
    <xf numFmtId="177" fontId="7" fillId="0" borderId="15"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0" xfId="0" applyAlignment="1">
      <alignment horizontal="center" vertical="center" wrapText="1"/>
    </xf>
    <xf numFmtId="9" fontId="4" fillId="0" borderId="4" xfId="0" applyNumberFormat="1" applyFont="1" applyBorder="1" applyAlignment="1">
      <alignment horizontal="center" vertical="center"/>
    </xf>
    <xf numFmtId="9" fontId="7" fillId="2" borderId="4" xfId="0" applyNumberFormat="1"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4" fillId="0" borderId="0" xfId="0" applyFont="1" applyAlignment="1">
      <alignment horizontal="justify" vertical="center"/>
    </xf>
    <xf numFmtId="0" fontId="4" fillId="0" borderId="4" xfId="0" applyFont="1" applyBorder="1" applyAlignment="1">
      <alignment horizontal="left" vertical="center"/>
    </xf>
    <xf numFmtId="0" fontId="4" fillId="0" borderId="4" xfId="0" applyFont="1" applyBorder="1" applyAlignment="1">
      <alignment horizontal="justify" vertical="center"/>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15" xfId="0" applyBorder="1">
      <alignment vertical="center"/>
    </xf>
    <xf numFmtId="0" fontId="8" fillId="0" borderId="0" xfId="0" applyFont="1" applyFill="1" applyBorder="1" applyAlignment="1">
      <alignment horizontal="left" vertical="center" wrapText="1"/>
    </xf>
    <xf numFmtId="0" fontId="9" fillId="0" borderId="0" xfId="116" applyFill="1">
      <alignment vertical="center"/>
    </xf>
    <xf numFmtId="0" fontId="4" fillId="0" borderId="0" xfId="116" applyFont="1" applyFill="1">
      <alignment vertical="center"/>
    </xf>
    <xf numFmtId="0" fontId="4" fillId="0" borderId="0" xfId="116" applyFont="1" applyFill="1" applyAlignment="1">
      <alignment vertical="center" wrapText="1"/>
    </xf>
    <xf numFmtId="0" fontId="4" fillId="0" borderId="0" xfId="116" applyFont="1" applyFill="1" applyAlignment="1">
      <alignment vertical="center"/>
    </xf>
    <xf numFmtId="0" fontId="10" fillId="0" borderId="0" xfId="113" applyFont="1" applyFill="1" applyAlignment="1">
      <alignment vertical="center"/>
    </xf>
    <xf numFmtId="0" fontId="0" fillId="0" borderId="0" xfId="113" applyFill="1" applyAlignment="1">
      <alignment vertical="center"/>
    </xf>
    <xf numFmtId="0" fontId="11" fillId="0" borderId="0" xfId="113" applyFont="1" applyFill="1" applyBorder="1" applyAlignment="1">
      <alignment horizontal="center" vertical="center"/>
    </xf>
    <xf numFmtId="49" fontId="4" fillId="0" borderId="1" xfId="114" applyNumberFormat="1" applyFont="1" applyFill="1" applyBorder="1" applyAlignment="1" applyProtection="1">
      <alignment vertical="center"/>
    </xf>
    <xf numFmtId="178" fontId="4" fillId="0" borderId="1" xfId="53" applyNumberFormat="1" applyFont="1" applyFill="1" applyBorder="1" applyAlignment="1" applyProtection="1">
      <alignment vertical="center"/>
    </xf>
    <xf numFmtId="0" fontId="4" fillId="0" borderId="2" xfId="53" applyNumberFormat="1" applyFont="1" applyFill="1" applyBorder="1" applyAlignment="1" applyProtection="1">
      <alignment horizontal="center" vertical="center"/>
    </xf>
    <xf numFmtId="0" fontId="4" fillId="0" borderId="3" xfId="53" applyNumberFormat="1" applyFont="1" applyFill="1" applyBorder="1" applyAlignment="1" applyProtection="1">
      <alignment horizontal="center" vertical="center"/>
    </xf>
    <xf numFmtId="0" fontId="4" fillId="0" borderId="5"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wrapText="1"/>
    </xf>
    <xf numFmtId="0" fontId="4" fillId="0" borderId="4" xfId="53" applyFont="1" applyFill="1" applyBorder="1" applyAlignment="1">
      <alignment horizontal="center" vertical="center"/>
    </xf>
    <xf numFmtId="176" fontId="4" fillId="0" borderId="4" xfId="53" applyNumberFormat="1" applyFont="1" applyFill="1" applyBorder="1" applyAlignment="1" applyProtection="1">
      <alignment horizontal="center" vertical="center" wrapText="1"/>
    </xf>
    <xf numFmtId="179" fontId="4" fillId="0" borderId="4" xfId="53" applyNumberFormat="1" applyFont="1" applyFill="1" applyBorder="1" applyAlignment="1" applyProtection="1">
      <alignment horizontal="center" vertical="center" wrapText="1"/>
    </xf>
    <xf numFmtId="0" fontId="4" fillId="0" borderId="14" xfId="53" applyNumberFormat="1" applyFont="1" applyFill="1" applyBorder="1" applyAlignment="1" applyProtection="1">
      <alignment horizontal="center" vertical="center"/>
    </xf>
    <xf numFmtId="0" fontId="4" fillId="0" borderId="13" xfId="53" applyNumberFormat="1" applyFont="1" applyFill="1" applyBorder="1" applyAlignment="1" applyProtection="1">
      <alignment horizontal="center" vertical="center" wrapText="1"/>
    </xf>
    <xf numFmtId="0" fontId="4" fillId="0" borderId="15" xfId="53" applyNumberFormat="1" applyFont="1" applyFill="1" applyBorder="1" applyAlignment="1" applyProtection="1">
      <alignment horizontal="center" vertical="center"/>
    </xf>
    <xf numFmtId="0" fontId="4" fillId="0" borderId="15" xfId="53" applyNumberFormat="1" applyFont="1" applyFill="1" applyBorder="1" applyAlignment="1" applyProtection="1">
      <alignment horizontal="center" vertical="center" wrapText="1"/>
    </xf>
    <xf numFmtId="0" fontId="4" fillId="0" borderId="4" xfId="116" applyFont="1" applyFill="1" applyBorder="1" applyAlignment="1">
      <alignment horizontal="center" vertical="center"/>
    </xf>
    <xf numFmtId="179" fontId="4" fillId="0" borderId="4" xfId="53" applyNumberFormat="1" applyFont="1" applyFill="1" applyBorder="1" applyAlignment="1" applyProtection="1">
      <alignment horizontal="center" vertical="center"/>
    </xf>
    <xf numFmtId="0" fontId="4" fillId="0" borderId="4" xfId="53" applyNumberFormat="1" applyFont="1" applyFill="1" applyBorder="1" applyAlignment="1" applyProtection="1">
      <alignment horizontal="center" vertical="center"/>
    </xf>
    <xf numFmtId="49" fontId="4" fillId="0" borderId="4" xfId="116" applyNumberFormat="1" applyFont="1" applyFill="1" applyBorder="1" applyAlignment="1">
      <alignment horizontal="left" vertical="center"/>
    </xf>
    <xf numFmtId="49" fontId="4" fillId="0" borderId="4" xfId="53" applyNumberFormat="1" applyFont="1" applyFill="1" applyBorder="1" applyAlignment="1">
      <alignment horizontal="left" vertical="center"/>
    </xf>
    <xf numFmtId="49" fontId="4" fillId="0" borderId="4" xfId="53" applyNumberFormat="1" applyFont="1" applyFill="1" applyBorder="1" applyAlignment="1">
      <alignment horizontal="left" vertical="center" wrapText="1"/>
    </xf>
    <xf numFmtId="180" fontId="4" fillId="0" borderId="4" xfId="53" applyNumberFormat="1" applyFont="1" applyFill="1" applyBorder="1" applyAlignment="1">
      <alignment horizontal="right" vertical="center"/>
    </xf>
    <xf numFmtId="0" fontId="4" fillId="0" borderId="0" xfId="113" applyFont="1" applyFill="1" applyAlignment="1">
      <alignment vertical="center" wrapText="1"/>
    </xf>
    <xf numFmtId="181" fontId="0" fillId="0" borderId="0" xfId="113" applyNumberFormat="1" applyFill="1" applyAlignment="1">
      <alignment vertical="center"/>
    </xf>
    <xf numFmtId="178" fontId="4" fillId="0" borderId="1" xfId="53" applyNumberFormat="1" applyFont="1" applyFill="1" applyBorder="1" applyAlignment="1" applyProtection="1">
      <alignment horizontal="center" vertical="center"/>
    </xf>
    <xf numFmtId="0" fontId="4" fillId="0" borderId="2" xfId="53" applyFont="1" applyFill="1" applyBorder="1" applyAlignment="1">
      <alignment horizontal="center" vertical="center"/>
    </xf>
    <xf numFmtId="0" fontId="4" fillId="0" borderId="3" xfId="53" applyFont="1" applyFill="1" applyBorder="1" applyAlignment="1">
      <alignment horizontal="center" vertical="center"/>
    </xf>
    <xf numFmtId="0" fontId="4" fillId="0" borderId="5" xfId="53" applyFont="1" applyFill="1" applyBorder="1" applyAlignment="1">
      <alignment horizontal="center" vertical="center"/>
    </xf>
    <xf numFmtId="0" fontId="4" fillId="0" borderId="13" xfId="53" applyFont="1" applyFill="1" applyBorder="1" applyAlignment="1">
      <alignment horizontal="center" vertical="center" wrapText="1"/>
    </xf>
    <xf numFmtId="0" fontId="4" fillId="0" borderId="15" xfId="53" applyFont="1" applyFill="1" applyBorder="1" applyAlignment="1">
      <alignment horizontal="center" vertical="center" wrapText="1"/>
    </xf>
    <xf numFmtId="0" fontId="9" fillId="0" borderId="0" xfId="116" applyFill="1" applyAlignment="1">
      <alignment vertical="center"/>
    </xf>
    <xf numFmtId="0" fontId="0" fillId="0" borderId="0" xfId="116" applyFont="1" applyFill="1">
      <alignment vertical="center"/>
    </xf>
    <xf numFmtId="0" fontId="11" fillId="0" borderId="0" xfId="53" applyNumberFormat="1" applyFont="1" applyFill="1" applyAlignment="1" applyProtection="1">
      <alignment horizontal="center" vertical="center"/>
    </xf>
    <xf numFmtId="178" fontId="4" fillId="0" borderId="0" xfId="53" applyNumberFormat="1" applyFont="1" applyFill="1" applyAlignment="1" applyProtection="1">
      <alignment vertical="center"/>
    </xf>
    <xf numFmtId="176" fontId="4" fillId="0" borderId="4" xfId="53" applyNumberFormat="1" applyFont="1" applyFill="1" applyBorder="1" applyAlignment="1" applyProtection="1">
      <alignment horizontal="center" vertical="center"/>
    </xf>
    <xf numFmtId="0" fontId="0" fillId="0" borderId="0" xfId="53" applyFont="1" applyFill="1" applyAlignment="1"/>
    <xf numFmtId="0" fontId="4" fillId="0" borderId="4" xfId="53" applyFont="1" applyFill="1" applyBorder="1" applyAlignment="1">
      <alignment horizontal="center" vertical="center" wrapText="1"/>
    </xf>
    <xf numFmtId="0" fontId="4" fillId="0" borderId="4" xfId="116" applyFont="1" applyFill="1" applyBorder="1">
      <alignment vertical="center"/>
    </xf>
    <xf numFmtId="0" fontId="12" fillId="0" borderId="0" xfId="96" applyFont="1" applyFill="1">
      <alignment vertical="center"/>
    </xf>
    <xf numFmtId="0" fontId="0" fillId="0" borderId="0" xfId="96" applyFont="1" applyFill="1">
      <alignment vertical="center"/>
    </xf>
    <xf numFmtId="0" fontId="0" fillId="0" borderId="0" xfId="96" applyFill="1">
      <alignment vertical="center"/>
    </xf>
    <xf numFmtId="0" fontId="4" fillId="0" borderId="0" xfId="114" applyFont="1" applyFill="1" applyAlignment="1"/>
    <xf numFmtId="0" fontId="11" fillId="0" borderId="0" xfId="96" applyFont="1" applyFill="1" applyAlignment="1">
      <alignment horizontal="center" vertical="center"/>
    </xf>
    <xf numFmtId="0" fontId="13" fillId="0" borderId="0" xfId="96" applyFont="1" applyFill="1" applyAlignment="1">
      <alignment vertical="center"/>
    </xf>
    <xf numFmtId="0" fontId="4" fillId="0" borderId="0" xfId="96" applyFont="1" applyFill="1" applyAlignment="1">
      <alignment horizontal="center" vertical="center"/>
    </xf>
    <xf numFmtId="0" fontId="10" fillId="0" borderId="4" xfId="96" applyFont="1" applyFill="1" applyBorder="1" applyAlignment="1">
      <alignment horizontal="center" vertical="center"/>
    </xf>
    <xf numFmtId="0" fontId="10"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2" fontId="0" fillId="0" borderId="4" xfId="96" applyNumberFormat="1" applyFont="1" applyFill="1" applyBorder="1" applyAlignment="1">
      <alignment horizontal="center" vertical="center"/>
    </xf>
    <xf numFmtId="0" fontId="0" fillId="0" borderId="4" xfId="96" applyFont="1" applyFill="1" applyBorder="1">
      <alignment vertical="center"/>
    </xf>
    <xf numFmtId="183" fontId="4" fillId="2" borderId="4" xfId="0" applyNumberFormat="1" applyFont="1" applyFill="1" applyBorder="1" applyAlignment="1" applyProtection="1">
      <alignment horizontal="center" vertical="center" wrapText="1"/>
    </xf>
    <xf numFmtId="183" fontId="4" fillId="2" borderId="4" xfId="0" applyNumberFormat="1" applyFont="1" applyFill="1" applyBorder="1" applyAlignment="1">
      <alignment horizontal="center" vertical="center"/>
    </xf>
    <xf numFmtId="0" fontId="0" fillId="0" borderId="0" xfId="0" applyFill="1">
      <alignment vertical="center"/>
    </xf>
    <xf numFmtId="0" fontId="0" fillId="0" borderId="0" xfId="0" applyFill="1" applyAlignment="1">
      <alignment vertical="center" wrapText="1"/>
    </xf>
    <xf numFmtId="0" fontId="3" fillId="0" borderId="0" xfId="121" applyFill="1">
      <alignment vertical="center"/>
    </xf>
    <xf numFmtId="0" fontId="14" fillId="0" borderId="0" xfId="121" applyFont="1" applyFill="1">
      <alignment vertical="center"/>
    </xf>
    <xf numFmtId="0" fontId="15" fillId="0" borderId="0" xfId="16" applyFont="1" applyFill="1" applyBorder="1" applyAlignment="1">
      <alignment horizontal="right" vertical="center" wrapText="1"/>
    </xf>
    <xf numFmtId="0" fontId="16" fillId="0" borderId="0" xfId="16" applyFont="1" applyFill="1" applyBorder="1" applyAlignment="1">
      <alignment horizontal="center" vertical="center" wrapText="1"/>
    </xf>
    <xf numFmtId="0" fontId="15" fillId="0" borderId="0" xfId="16" applyFont="1" applyFill="1" applyBorder="1" applyAlignment="1">
      <alignment horizontal="left" vertical="center" wrapText="1"/>
    </xf>
    <xf numFmtId="0" fontId="15" fillId="0" borderId="16" xfId="16" applyFont="1" applyFill="1" applyBorder="1" applyAlignment="1">
      <alignment horizontal="center" vertical="center" wrapText="1"/>
    </xf>
    <xf numFmtId="49" fontId="17" fillId="2" borderId="4" xfId="121" applyNumberFormat="1" applyFont="1" applyFill="1" applyBorder="1" applyAlignment="1">
      <alignment horizontal="center" vertical="center" wrapText="1"/>
    </xf>
    <xf numFmtId="0" fontId="15" fillId="2" borderId="17" xfId="16" applyFont="1" applyFill="1" applyBorder="1" applyAlignment="1">
      <alignment horizontal="center" vertical="center" wrapText="1"/>
    </xf>
    <xf numFmtId="49" fontId="17" fillId="2" borderId="4" xfId="121" applyNumberFormat="1" applyFont="1" applyFill="1" applyBorder="1" applyAlignment="1">
      <alignment horizontal="right" vertical="center"/>
    </xf>
    <xf numFmtId="0" fontId="18" fillId="0" borderId="4" xfId="106" applyNumberFormat="1" applyFont="1" applyFill="1" applyBorder="1" applyAlignment="1">
      <alignment horizontal="left" vertical="center" wrapText="1"/>
    </xf>
    <xf numFmtId="49" fontId="18" fillId="0" borderId="4" xfId="106" applyNumberFormat="1" applyFont="1" applyFill="1" applyBorder="1" applyAlignment="1">
      <alignment horizontal="left" vertical="center" wrapText="1"/>
    </xf>
    <xf numFmtId="183" fontId="18" fillId="0" borderId="4" xfId="106" applyNumberFormat="1" applyFont="1" applyFill="1" applyBorder="1" applyAlignment="1">
      <alignment vertical="center" wrapText="1"/>
    </xf>
    <xf numFmtId="49" fontId="18" fillId="2" borderId="4" xfId="106" applyNumberFormat="1" applyFont="1" applyFill="1" applyBorder="1" applyAlignment="1">
      <alignment vertical="center" wrapText="1"/>
    </xf>
    <xf numFmtId="183" fontId="18" fillId="2" borderId="4" xfId="106" applyNumberFormat="1" applyFont="1" applyFill="1" applyBorder="1" applyAlignment="1">
      <alignment vertical="center" wrapText="1"/>
    </xf>
    <xf numFmtId="49" fontId="18" fillId="2" borderId="4" xfId="121" applyNumberFormat="1" applyFont="1" applyFill="1" applyBorder="1" applyAlignment="1">
      <alignment horizontal="right" vertical="center"/>
    </xf>
    <xf numFmtId="49" fontId="18" fillId="0" borderId="4" xfId="106" applyNumberFormat="1" applyFont="1" applyFill="1" applyBorder="1" applyAlignment="1">
      <alignment vertical="center" wrapText="1"/>
    </xf>
    <xf numFmtId="49" fontId="18" fillId="0" borderId="4" xfId="121" applyNumberFormat="1" applyFont="1" applyFill="1" applyBorder="1" applyAlignment="1">
      <alignment horizontal="right" vertical="center"/>
    </xf>
    <xf numFmtId="49" fontId="4" fillId="2" borderId="4" xfId="0" applyNumberFormat="1" applyFont="1" applyFill="1" applyBorder="1" applyAlignment="1">
      <alignment vertical="center"/>
    </xf>
    <xf numFmtId="49" fontId="4" fillId="2" borderId="4" xfId="0" applyNumberFormat="1" applyFont="1" applyFill="1" applyBorder="1" applyAlignment="1">
      <alignment horizontal="left" vertical="center"/>
    </xf>
    <xf numFmtId="183" fontId="19" fillId="0" borderId="4" xfId="106" applyNumberFormat="1" applyFont="1" applyFill="1" applyBorder="1">
      <alignment vertical="center"/>
    </xf>
    <xf numFmtId="49" fontId="19" fillId="0" borderId="4" xfId="106" applyNumberFormat="1" applyFont="1" applyFill="1" applyBorder="1">
      <alignment vertical="center"/>
    </xf>
    <xf numFmtId="184" fontId="15" fillId="0" borderId="16" xfId="16" applyNumberFormat="1" applyFont="1" applyFill="1" applyBorder="1" applyAlignment="1">
      <alignment horizontal="right" vertical="center" wrapText="1"/>
    </xf>
    <xf numFmtId="184" fontId="15" fillId="2" borderId="17" xfId="16" applyNumberFormat="1" applyFont="1" applyFill="1" applyBorder="1" applyAlignment="1">
      <alignment horizontal="right" vertical="center" wrapText="1"/>
    </xf>
    <xf numFmtId="0" fontId="18" fillId="0" borderId="4" xfId="121" applyFont="1" applyFill="1" applyBorder="1">
      <alignment vertical="center"/>
    </xf>
    <xf numFmtId="0" fontId="3" fillId="0" borderId="4" xfId="121" applyFill="1" applyBorder="1">
      <alignment vertical="center"/>
    </xf>
    <xf numFmtId="49" fontId="4" fillId="2" borderId="4" xfId="0" applyNumberFormat="1" applyFont="1" applyFill="1" applyBorder="1" applyAlignment="1">
      <alignment horizontal="right" vertical="center"/>
    </xf>
    <xf numFmtId="49" fontId="4" fillId="2" borderId="4" xfId="0" applyNumberFormat="1" applyFont="1" applyFill="1" applyBorder="1" applyAlignment="1" applyProtection="1">
      <alignment horizontal="right" vertical="center" wrapText="1"/>
    </xf>
    <xf numFmtId="0" fontId="17" fillId="0" borderId="4" xfId="106" applyNumberFormat="1" applyFont="1" applyFill="1" applyBorder="1" applyAlignment="1">
      <alignment horizontal="left" vertical="center" wrapText="1"/>
    </xf>
    <xf numFmtId="49" fontId="17" fillId="0" borderId="4" xfId="106" applyNumberFormat="1" applyFont="1" applyFill="1" applyBorder="1" applyAlignment="1">
      <alignment horizontal="left" vertical="center" wrapText="1"/>
    </xf>
    <xf numFmtId="183" fontId="20" fillId="0" borderId="4" xfId="106" applyNumberFormat="1" applyFont="1" applyFill="1" applyBorder="1">
      <alignment vertical="center"/>
    </xf>
    <xf numFmtId="49" fontId="20" fillId="0" borderId="4" xfId="106" applyNumberFormat="1" applyFont="1" applyFill="1" applyBorder="1">
      <alignment vertical="center"/>
    </xf>
    <xf numFmtId="0" fontId="17" fillId="0" borderId="4" xfId="121" applyNumberFormat="1" applyFont="1" applyFill="1" applyBorder="1" applyAlignment="1">
      <alignment horizontal="right" vertical="center"/>
    </xf>
    <xf numFmtId="49" fontId="4" fillId="0" borderId="4" xfId="0" applyNumberFormat="1" applyFont="1" applyFill="1" applyBorder="1" applyAlignment="1" applyProtection="1">
      <alignment horizontal="center" vertical="center"/>
    </xf>
    <xf numFmtId="185" fontId="4" fillId="0" borderId="4"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xf>
    <xf numFmtId="186" fontId="4" fillId="0" borderId="4" xfId="0" applyNumberFormat="1" applyFont="1" applyFill="1" applyBorder="1" applyAlignment="1" applyProtection="1">
      <alignment horizontal="center" vertical="center" wrapText="1"/>
    </xf>
    <xf numFmtId="186" fontId="18" fillId="0" borderId="4" xfId="121" applyNumberFormat="1" applyFont="1" applyFill="1" applyBorder="1">
      <alignment vertical="center"/>
    </xf>
    <xf numFmtId="0" fontId="14" fillId="0" borderId="4" xfId="121" applyFont="1" applyFill="1" applyBorder="1">
      <alignment vertical="center"/>
    </xf>
    <xf numFmtId="0" fontId="17" fillId="0" borderId="4" xfId="121" applyFont="1" applyFill="1" applyBorder="1">
      <alignment vertical="center"/>
    </xf>
    <xf numFmtId="49" fontId="17" fillId="0" borderId="4" xfId="121" applyNumberFormat="1" applyFont="1" applyFill="1" applyBorder="1" applyAlignment="1">
      <alignment horizontal="right" vertical="center"/>
    </xf>
    <xf numFmtId="49" fontId="19" fillId="0" borderId="4" xfId="106" applyNumberFormat="1" applyFont="1" applyFill="1" applyBorder="1" applyAlignment="1">
      <alignment horizontal="center" vertical="center"/>
    </xf>
    <xf numFmtId="183" fontId="19" fillId="0" borderId="4" xfId="106" applyNumberFormat="1" applyFont="1" applyFill="1" applyBorder="1" applyAlignment="1">
      <alignment horizontal="center" vertical="center"/>
    </xf>
    <xf numFmtId="186" fontId="4" fillId="0" borderId="4" xfId="0" applyNumberFormat="1" applyFont="1" applyBorder="1" applyAlignment="1">
      <alignment horizontal="center"/>
    </xf>
    <xf numFmtId="186" fontId="4" fillId="0" borderId="4" xfId="0" applyNumberFormat="1" applyFont="1" applyFill="1" applyBorder="1" applyAlignment="1">
      <alignment horizontal="center"/>
    </xf>
    <xf numFmtId="49" fontId="18" fillId="2" borderId="4" xfId="121" applyNumberFormat="1" applyFont="1" applyFill="1" applyBorder="1">
      <alignment vertical="center"/>
    </xf>
    <xf numFmtId="183" fontId="4" fillId="3" borderId="4" xfId="0" applyNumberFormat="1" applyFont="1" applyFill="1" applyBorder="1" applyAlignment="1">
      <alignment horizontal="center" vertical="center"/>
    </xf>
    <xf numFmtId="0" fontId="21" fillId="0" borderId="0" xfId="121" applyFont="1" applyFill="1" applyBorder="1" applyAlignment="1">
      <alignment horizontal="center" vertical="center"/>
    </xf>
    <xf numFmtId="0" fontId="3" fillId="2" borderId="0" xfId="121" applyFill="1">
      <alignment vertical="center"/>
    </xf>
    <xf numFmtId="0" fontId="22" fillId="0" borderId="0" xfId="121" applyFont="1" applyFill="1" applyBorder="1" applyAlignment="1">
      <alignment horizontal="center" vertical="center"/>
    </xf>
    <xf numFmtId="0" fontId="4" fillId="0" borderId="0" xfId="0" applyFont="1" applyFill="1">
      <alignment vertical="center"/>
    </xf>
    <xf numFmtId="0" fontId="23" fillId="0" borderId="0" xfId="121" applyFont="1" applyFill="1" applyBorder="1" applyAlignment="1">
      <alignment horizontal="center" vertical="center"/>
    </xf>
    <xf numFmtId="0" fontId="18" fillId="0" borderId="4" xfId="121" applyFont="1" applyFill="1" applyBorder="1" applyAlignment="1">
      <alignment horizontal="center" vertical="center" wrapText="1"/>
    </xf>
    <xf numFmtId="0" fontId="18" fillId="2" borderId="4" xfId="121" applyFont="1" applyFill="1" applyBorder="1" applyAlignment="1">
      <alignment horizontal="center" vertical="center" wrapText="1"/>
    </xf>
    <xf numFmtId="0" fontId="18" fillId="2" borderId="18" xfId="121" applyFont="1" applyFill="1" applyBorder="1" applyAlignment="1">
      <alignment horizontal="center" vertical="center" wrapText="1"/>
    </xf>
    <xf numFmtId="0" fontId="18" fillId="0" borderId="13" xfId="121" applyFont="1" applyFill="1" applyBorder="1" applyAlignment="1">
      <alignment horizontal="center" vertical="center" wrapText="1"/>
    </xf>
    <xf numFmtId="0" fontId="18" fillId="2" borderId="13" xfId="121" applyFont="1" applyFill="1" applyBorder="1" applyAlignment="1">
      <alignment horizontal="center" vertical="center" wrapText="1"/>
    </xf>
    <xf numFmtId="0" fontId="18" fillId="2" borderId="10" xfId="121" applyFont="1" applyFill="1" applyBorder="1" applyAlignment="1">
      <alignment horizontal="center" vertical="center" wrapText="1"/>
    </xf>
    <xf numFmtId="0" fontId="17" fillId="0" borderId="4" xfId="121" applyFont="1" applyFill="1" applyBorder="1" applyAlignment="1">
      <alignment horizontal="center" vertical="center" wrapText="1"/>
    </xf>
    <xf numFmtId="0" fontId="17" fillId="2" borderId="4" xfId="121" applyFont="1" applyFill="1" applyBorder="1" applyAlignment="1">
      <alignment horizontal="center" vertical="center" wrapText="1"/>
    </xf>
    <xf numFmtId="183" fontId="17" fillId="0" borderId="4" xfId="106" applyNumberFormat="1" applyFont="1" applyFill="1" applyBorder="1" applyAlignment="1">
      <alignment horizontal="left" vertical="center" wrapText="1"/>
    </xf>
    <xf numFmtId="183" fontId="17" fillId="0" borderId="4" xfId="106" applyNumberFormat="1" applyFont="1" applyFill="1" applyBorder="1" applyAlignment="1">
      <alignment vertical="center" wrapText="1"/>
    </xf>
    <xf numFmtId="183" fontId="17" fillId="2" borderId="4" xfId="106" applyNumberFormat="1" applyFont="1" applyFill="1" applyBorder="1" applyAlignment="1">
      <alignment vertical="center" wrapText="1"/>
    </xf>
    <xf numFmtId="183" fontId="18" fillId="2" borderId="2" xfId="106" applyNumberFormat="1" applyFont="1" applyFill="1" applyBorder="1" applyAlignment="1">
      <alignment vertical="center" wrapText="1"/>
    </xf>
    <xf numFmtId="183" fontId="18" fillId="0" borderId="2" xfId="106" applyNumberFormat="1" applyFont="1" applyFill="1" applyBorder="1" applyAlignment="1">
      <alignment vertical="center" wrapText="1"/>
    </xf>
    <xf numFmtId="183" fontId="19" fillId="0" borderId="2" xfId="106" applyNumberFormat="1" applyFont="1" applyFill="1" applyBorder="1">
      <alignment vertical="center"/>
    </xf>
    <xf numFmtId="0" fontId="4" fillId="2" borderId="0" xfId="114" applyFont="1" applyFill="1" applyAlignment="1"/>
    <xf numFmtId="0" fontId="21" fillId="2" borderId="0" xfId="121" applyFont="1" applyFill="1" applyBorder="1" applyAlignment="1">
      <alignment horizontal="center" vertical="center"/>
    </xf>
    <xf numFmtId="0" fontId="17" fillId="0" borderId="0" xfId="121" applyFont="1" applyFill="1">
      <alignment vertical="center"/>
    </xf>
    <xf numFmtId="0" fontId="18" fillId="0" borderId="0" xfId="121" applyFont="1" applyFill="1">
      <alignment vertical="center"/>
    </xf>
    <xf numFmtId="183" fontId="20" fillId="0" borderId="2" xfId="106" applyNumberFormat="1" applyFont="1" applyFill="1" applyBorder="1">
      <alignment vertical="center"/>
    </xf>
    <xf numFmtId="49" fontId="4" fillId="3" borderId="2" xfId="0" applyNumberFormat="1" applyFont="1" applyFill="1" applyBorder="1" applyAlignment="1" applyProtection="1">
      <alignment horizontal="center" vertical="center"/>
    </xf>
    <xf numFmtId="0" fontId="4" fillId="2" borderId="13" xfId="53" applyNumberFormat="1" applyFont="1" applyFill="1" applyBorder="1" applyAlignment="1" applyProtection="1">
      <alignment horizontal="center" vertical="center"/>
    </xf>
    <xf numFmtId="0" fontId="4" fillId="2" borderId="4" xfId="53" applyNumberFormat="1" applyFont="1" applyFill="1" applyBorder="1" applyAlignment="1" applyProtection="1">
      <alignment horizontal="center" vertical="center" wrapText="1"/>
    </xf>
    <xf numFmtId="0" fontId="4" fillId="2" borderId="4" xfId="53" applyFont="1" applyFill="1" applyBorder="1" applyAlignment="1">
      <alignment horizontal="center" vertical="center"/>
    </xf>
    <xf numFmtId="0" fontId="4" fillId="2" borderId="14" xfId="53" applyNumberFormat="1" applyFont="1" applyFill="1" applyBorder="1" applyAlignment="1" applyProtection="1">
      <alignment horizontal="center" vertical="center"/>
    </xf>
    <xf numFmtId="0" fontId="4" fillId="2" borderId="13" xfId="53" applyNumberFormat="1" applyFont="1" applyFill="1" applyBorder="1" applyAlignment="1" applyProtection="1">
      <alignment horizontal="center" vertical="center" wrapText="1"/>
    </xf>
    <xf numFmtId="0" fontId="4" fillId="2" borderId="15" xfId="53" applyNumberFormat="1" applyFont="1" applyFill="1" applyBorder="1" applyAlignment="1" applyProtection="1">
      <alignment horizontal="center" vertical="center"/>
    </xf>
    <xf numFmtId="0" fontId="4" fillId="2" borderId="15" xfId="53" applyNumberFormat="1" applyFont="1" applyFill="1" applyBorder="1" applyAlignment="1" applyProtection="1">
      <alignment horizontal="center" vertical="center" wrapText="1"/>
    </xf>
    <xf numFmtId="179" fontId="4" fillId="2" borderId="4" xfId="53" applyNumberFormat="1" applyFont="1" applyFill="1" applyBorder="1" applyAlignment="1" applyProtection="1">
      <alignment horizontal="center" vertical="center"/>
    </xf>
    <xf numFmtId="0" fontId="4" fillId="2" borderId="4" xfId="53" applyNumberFormat="1" applyFont="1" applyFill="1" applyBorder="1" applyAlignment="1" applyProtection="1">
      <alignment horizontal="center" vertical="center"/>
    </xf>
    <xf numFmtId="183" fontId="4" fillId="0" borderId="4" xfId="118" applyNumberFormat="1" applyFont="1" applyFill="1" applyBorder="1" applyAlignment="1" applyProtection="1">
      <alignment horizontal="center" vertical="center" wrapText="1"/>
    </xf>
    <xf numFmtId="183" fontId="4" fillId="2" borderId="4" xfId="118" applyNumberFormat="1" applyFont="1" applyFill="1" applyBorder="1" applyAlignment="1" applyProtection="1">
      <alignment horizontal="left" vertical="center" wrapText="1"/>
    </xf>
    <xf numFmtId="49" fontId="4" fillId="2" borderId="4" xfId="53" applyNumberFormat="1" applyFont="1" applyFill="1" applyBorder="1" applyAlignment="1">
      <alignment horizontal="right" vertical="center"/>
    </xf>
    <xf numFmtId="49" fontId="4" fillId="0" borderId="4" xfId="118" applyNumberFormat="1" applyFont="1" applyFill="1" applyBorder="1" applyAlignment="1" applyProtection="1">
      <alignment horizontal="center" vertical="center" wrapText="1"/>
    </xf>
    <xf numFmtId="0" fontId="4" fillId="2" borderId="4" xfId="53" applyNumberFormat="1" applyFont="1" applyFill="1" applyBorder="1" applyAlignment="1">
      <alignment horizontal="right" vertical="center"/>
    </xf>
    <xf numFmtId="49" fontId="24" fillId="0" borderId="4" xfId="0" applyNumberFormat="1" applyFont="1" applyFill="1" applyBorder="1" applyAlignment="1">
      <alignment horizontal="center" vertical="center" wrapText="1"/>
    </xf>
    <xf numFmtId="183" fontId="24" fillId="2" borderId="4" xfId="0" applyNumberFormat="1" applyFont="1" applyFill="1" applyBorder="1" applyAlignment="1">
      <alignment horizontal="left" vertical="center" wrapText="1"/>
    </xf>
    <xf numFmtId="0" fontId="4" fillId="2" borderId="4" xfId="0" applyNumberFormat="1" applyFont="1" applyFill="1" applyBorder="1" applyAlignment="1">
      <alignment horizontal="right" vertical="center"/>
    </xf>
    <xf numFmtId="183" fontId="4" fillId="0" borderId="4" xfId="118" applyNumberFormat="1" applyFont="1" applyFill="1" applyBorder="1" applyAlignment="1" applyProtection="1">
      <alignment horizontal="left" vertical="center" wrapText="1"/>
    </xf>
    <xf numFmtId="0" fontId="4" fillId="0" borderId="4" xfId="53" applyNumberFormat="1" applyFont="1" applyFill="1" applyBorder="1" applyAlignment="1">
      <alignment horizontal="right" vertical="center"/>
    </xf>
    <xf numFmtId="0" fontId="4" fillId="0" borderId="4" xfId="116" applyNumberFormat="1" applyFont="1" applyFill="1" applyBorder="1" applyAlignment="1">
      <alignment horizontal="right" vertical="center"/>
    </xf>
    <xf numFmtId="0" fontId="4" fillId="2" borderId="4" xfId="0" applyNumberFormat="1" applyFont="1" applyFill="1" applyBorder="1" applyAlignment="1" applyProtection="1">
      <alignment horizontal="right" vertical="center" wrapText="1"/>
    </xf>
    <xf numFmtId="49" fontId="18" fillId="0" borderId="2"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49" fontId="4" fillId="0" borderId="4" xfId="53" applyNumberFormat="1" applyFont="1" applyFill="1" applyBorder="1" applyAlignment="1">
      <alignment horizontal="right" vertical="center"/>
    </xf>
    <xf numFmtId="49" fontId="4" fillId="0" borderId="4" xfId="0" applyNumberFormat="1" applyFont="1" applyFill="1" applyBorder="1" applyAlignment="1" applyProtection="1">
      <alignment horizontal="right" vertical="center"/>
    </xf>
    <xf numFmtId="49" fontId="4" fillId="0" borderId="4" xfId="112" applyNumberFormat="1" applyFont="1" applyFill="1" applyBorder="1" applyAlignment="1" applyProtection="1">
      <alignment horizontal="right" vertical="center"/>
    </xf>
    <xf numFmtId="49" fontId="4" fillId="0" borderId="4" xfId="116" applyNumberFormat="1" applyFont="1" applyFill="1" applyBorder="1" applyAlignment="1">
      <alignment horizontal="right" vertical="center"/>
    </xf>
    <xf numFmtId="49" fontId="4" fillId="0" borderId="7" xfId="0" applyNumberFormat="1" applyFont="1" applyFill="1" applyBorder="1" applyAlignment="1" applyProtection="1">
      <alignment horizontal="right" vertical="center"/>
    </xf>
    <xf numFmtId="0" fontId="4" fillId="0" borderId="4" xfId="116" applyFont="1" applyFill="1" applyBorder="1" applyAlignment="1">
      <alignment horizontal="right" vertical="center"/>
    </xf>
    <xf numFmtId="0" fontId="4" fillId="2" borderId="13" xfId="53" applyFont="1" applyFill="1" applyBorder="1" applyAlignment="1">
      <alignment horizontal="center" vertical="center" wrapText="1"/>
    </xf>
    <xf numFmtId="0" fontId="4" fillId="2" borderId="15" xfId="53" applyFont="1" applyFill="1" applyBorder="1" applyAlignment="1">
      <alignment horizontal="center" vertical="center" wrapText="1"/>
    </xf>
    <xf numFmtId="49" fontId="4" fillId="0" borderId="4" xfId="53" applyNumberFormat="1" applyFont="1" applyFill="1" applyBorder="1" applyAlignment="1">
      <alignment horizontal="right"/>
    </xf>
    <xf numFmtId="0" fontId="9" fillId="0" borderId="0" xfId="117" applyFill="1" applyAlignment="1">
      <alignment vertical="center"/>
    </xf>
    <xf numFmtId="0" fontId="0" fillId="0" borderId="0" xfId="117" applyFont="1" applyFill="1" applyAlignment="1"/>
    <xf numFmtId="0" fontId="4" fillId="0" borderId="0" xfId="117" applyFont="1" applyFill="1" applyAlignment="1"/>
    <xf numFmtId="0" fontId="9" fillId="0" borderId="0" xfId="117" applyFill="1" applyAlignment="1">
      <alignment wrapText="1"/>
    </xf>
    <xf numFmtId="0" fontId="9" fillId="0" borderId="0" xfId="117" applyFill="1" applyAlignment="1"/>
    <xf numFmtId="187" fontId="11" fillId="0" borderId="0" xfId="117" applyNumberFormat="1" applyFont="1" applyFill="1" applyAlignment="1" applyProtection="1">
      <alignment horizontal="center" vertical="center" wrapText="1"/>
    </xf>
    <xf numFmtId="187" fontId="4" fillId="0" borderId="1" xfId="117" applyNumberFormat="1" applyFont="1" applyFill="1" applyBorder="1" applyAlignment="1" applyProtection="1">
      <alignment vertical="center"/>
    </xf>
    <xf numFmtId="187" fontId="4" fillId="0" borderId="0" xfId="117" applyNumberFormat="1" applyFont="1" applyFill="1" applyBorder="1" applyAlignment="1" applyProtection="1">
      <alignment vertical="center" wrapText="1"/>
    </xf>
    <xf numFmtId="187" fontId="13" fillId="0" borderId="0" xfId="117" applyNumberFormat="1" applyFont="1" applyFill="1" applyBorder="1" applyAlignment="1" applyProtection="1">
      <alignment vertical="center" wrapText="1"/>
    </xf>
    <xf numFmtId="187" fontId="4" fillId="0" borderId="4" xfId="117" applyNumberFormat="1" applyFont="1" applyFill="1" applyBorder="1" applyAlignment="1" applyProtection="1">
      <alignment horizontal="center" vertical="center" wrapText="1"/>
    </xf>
    <xf numFmtId="187" fontId="4" fillId="0" borderId="4" xfId="117" applyNumberFormat="1" applyFont="1" applyFill="1" applyBorder="1" applyAlignment="1" applyProtection="1">
      <alignment horizontal="centerContinuous" vertical="center"/>
    </xf>
    <xf numFmtId="187" fontId="4" fillId="0" borderId="4" xfId="117" applyNumberFormat="1" applyFont="1" applyFill="1" applyBorder="1" applyAlignment="1" applyProtection="1">
      <alignment horizontal="center" vertical="center"/>
    </xf>
    <xf numFmtId="187" fontId="4" fillId="0" borderId="2" xfId="117" applyNumberFormat="1" applyFont="1" applyFill="1" applyBorder="1" applyAlignment="1" applyProtection="1">
      <alignment horizontal="center" vertical="center"/>
    </xf>
    <xf numFmtId="0" fontId="4" fillId="0" borderId="4" xfId="117" applyNumberFormat="1" applyFont="1" applyFill="1" applyBorder="1" applyAlignment="1" applyProtection="1">
      <alignment horizontal="center" vertical="center"/>
    </xf>
    <xf numFmtId="0" fontId="25" fillId="0" borderId="4" xfId="114" applyFont="1" applyFill="1" applyBorder="1" applyAlignment="1">
      <alignment horizontal="center" vertical="center" wrapText="1"/>
    </xf>
    <xf numFmtId="178" fontId="4" fillId="0" borderId="4" xfId="117" applyNumberFormat="1" applyFont="1" applyFill="1" applyBorder="1" applyAlignment="1" applyProtection="1">
      <alignment horizontal="centerContinuous" vertical="center"/>
    </xf>
    <xf numFmtId="178" fontId="4" fillId="0" borderId="2" xfId="117" applyNumberFormat="1" applyFont="1" applyFill="1" applyBorder="1" applyAlignment="1" applyProtection="1">
      <alignment horizontal="center" vertical="center"/>
    </xf>
    <xf numFmtId="178" fontId="4" fillId="0" borderId="3" xfId="117" applyNumberFormat="1" applyFont="1" applyFill="1" applyBorder="1" applyAlignment="1" applyProtection="1">
      <alignment horizontal="center" vertical="center"/>
    </xf>
    <xf numFmtId="178" fontId="4" fillId="0" borderId="4" xfId="117" applyNumberFormat="1" applyFont="1" applyFill="1" applyBorder="1" applyAlignment="1" applyProtection="1">
      <alignment horizontal="center" vertical="center" wrapText="1"/>
    </xf>
    <xf numFmtId="49" fontId="4" fillId="0" borderId="4" xfId="117" applyNumberFormat="1" applyFont="1" applyFill="1" applyBorder="1" applyAlignment="1">
      <alignment horizontal="center" vertical="center" wrapText="1"/>
    </xf>
    <xf numFmtId="177" fontId="25" fillId="0" borderId="4" xfId="114" applyNumberFormat="1" applyFont="1" applyFill="1" applyBorder="1" applyAlignment="1">
      <alignment horizontal="left" vertical="center" wrapText="1"/>
    </xf>
    <xf numFmtId="49" fontId="25" fillId="2" borderId="4" xfId="114" applyNumberFormat="1" applyFont="1" applyFill="1" applyBorder="1" applyAlignment="1" applyProtection="1">
      <alignment horizontal="right" vertical="center" wrapText="1"/>
    </xf>
    <xf numFmtId="0" fontId="4" fillId="0" borderId="5" xfId="99" applyFont="1" applyFill="1" applyBorder="1" applyAlignment="1">
      <alignment vertical="center" wrapText="1"/>
    </xf>
    <xf numFmtId="180" fontId="4" fillId="0" borderId="4" xfId="117" applyNumberFormat="1" applyFont="1" applyFill="1" applyBorder="1" applyAlignment="1">
      <alignment horizontal="right" vertical="center" wrapText="1"/>
    </xf>
    <xf numFmtId="183" fontId="25" fillId="2" borderId="4" xfId="0" applyNumberFormat="1" applyFont="1" applyFill="1" applyBorder="1" applyAlignment="1" applyProtection="1">
      <alignment horizontal="right" vertical="center" wrapText="1"/>
    </xf>
    <xf numFmtId="0" fontId="4" fillId="0" borderId="4" xfId="99" applyFont="1" applyFill="1" applyBorder="1" applyAlignment="1">
      <alignment vertical="center" wrapText="1"/>
    </xf>
    <xf numFmtId="180" fontId="4" fillId="0" borderId="4" xfId="117" applyNumberFormat="1" applyFont="1" applyFill="1" applyBorder="1" applyAlignment="1" applyProtection="1">
      <alignment horizontal="right" vertical="center" wrapText="1"/>
    </xf>
    <xf numFmtId="180" fontId="4" fillId="0" borderId="4" xfId="114" applyNumberFormat="1" applyFont="1" applyFill="1" applyBorder="1" applyAlignment="1" applyProtection="1">
      <alignment horizontal="right" vertical="center" wrapText="1"/>
    </xf>
    <xf numFmtId="0" fontId="25" fillId="0" borderId="4" xfId="114" applyFont="1" applyFill="1" applyBorder="1" applyAlignment="1">
      <alignment horizontal="left" vertical="center"/>
    </xf>
    <xf numFmtId="0" fontId="25" fillId="0" borderId="2" xfId="114" applyFont="1" applyFill="1" applyBorder="1" applyAlignment="1">
      <alignment horizontal="left" vertical="center"/>
    </xf>
    <xf numFmtId="0" fontId="25" fillId="0" borderId="5" xfId="114" applyFont="1" applyFill="1" applyBorder="1" applyAlignment="1">
      <alignment horizontal="left" vertical="center"/>
    </xf>
    <xf numFmtId="180" fontId="4" fillId="0" borderId="13" xfId="114" applyNumberFormat="1" applyFont="1" applyFill="1" applyBorder="1" applyAlignment="1" applyProtection="1">
      <alignment horizontal="right" vertical="center" wrapText="1"/>
    </xf>
    <xf numFmtId="177" fontId="25" fillId="0" borderId="2" xfId="114" applyNumberFormat="1" applyFont="1" applyFill="1" applyBorder="1" applyAlignment="1">
      <alignment horizontal="left" vertical="center" wrapText="1"/>
    </xf>
    <xf numFmtId="177" fontId="25" fillId="0" borderId="5" xfId="114" applyNumberFormat="1" applyFont="1" applyFill="1" applyBorder="1" applyAlignment="1">
      <alignment horizontal="left" vertical="center" wrapText="1"/>
    </xf>
    <xf numFmtId="186" fontId="4" fillId="0" borderId="4" xfId="114" applyNumberFormat="1" applyFont="1" applyFill="1" applyBorder="1" applyAlignment="1">
      <alignment horizontal="right"/>
    </xf>
    <xf numFmtId="186" fontId="4" fillId="0" borderId="4" xfId="114" applyNumberFormat="1" applyFont="1" applyFill="1" applyBorder="1" applyAlignment="1" applyProtection="1">
      <alignment horizontal="right" vertical="center" wrapText="1"/>
    </xf>
    <xf numFmtId="183" fontId="4" fillId="2" borderId="4" xfId="0" applyNumberFormat="1" applyFont="1" applyFill="1" applyBorder="1" applyAlignment="1" applyProtection="1">
      <alignment horizontal="right" vertical="center" wrapText="1"/>
    </xf>
    <xf numFmtId="0" fontId="25" fillId="0" borderId="2" xfId="114" applyFont="1" applyFill="1" applyBorder="1" applyAlignment="1">
      <alignment horizontal="left" vertical="center" wrapText="1"/>
    </xf>
    <xf numFmtId="0" fontId="25" fillId="0" borderId="5" xfId="114" applyFont="1" applyFill="1" applyBorder="1" applyAlignment="1">
      <alignment horizontal="left" vertical="center" wrapText="1"/>
    </xf>
    <xf numFmtId="49" fontId="4" fillId="0" borderId="4" xfId="114" applyNumberFormat="1" applyFont="1" applyFill="1" applyBorder="1" applyAlignment="1" applyProtection="1">
      <alignment horizontal="right" vertical="center" wrapText="1"/>
    </xf>
    <xf numFmtId="178" fontId="4" fillId="0" borderId="4" xfId="120" applyNumberFormat="1" applyFont="1" applyFill="1" applyBorder="1" applyAlignment="1">
      <alignment horizontal="right" vertical="center" wrapText="1"/>
    </xf>
    <xf numFmtId="0" fontId="4" fillId="0" borderId="2" xfId="120" applyFont="1" applyFill="1" applyBorder="1" applyAlignment="1">
      <alignment horizontal="center" vertical="center" wrapText="1"/>
    </xf>
    <xf numFmtId="0" fontId="4" fillId="0" borderId="5" xfId="120" applyFont="1" applyFill="1" applyBorder="1" applyAlignment="1">
      <alignment horizontal="center" vertical="center" wrapText="1"/>
    </xf>
    <xf numFmtId="0" fontId="4" fillId="0" borderId="2" xfId="120" applyFont="1" applyFill="1" applyBorder="1" applyAlignment="1">
      <alignment vertical="center" wrapText="1"/>
    </xf>
    <xf numFmtId="0" fontId="4" fillId="0" borderId="5" xfId="120" applyFont="1" applyFill="1" applyBorder="1" applyAlignment="1">
      <alignment vertical="center" wrapText="1"/>
    </xf>
    <xf numFmtId="0" fontId="4" fillId="0" borderId="4" xfId="117" applyFont="1" applyFill="1" applyBorder="1" applyAlignment="1">
      <alignment horizontal="left" vertical="center" wrapText="1"/>
    </xf>
    <xf numFmtId="178" fontId="4" fillId="0" borderId="4" xfId="117" applyNumberFormat="1" applyFont="1" applyFill="1" applyBorder="1" applyAlignment="1">
      <alignment horizontal="right" vertical="center" wrapText="1"/>
    </xf>
    <xf numFmtId="0" fontId="4" fillId="0" borderId="2" xfId="117" applyFont="1" applyFill="1" applyBorder="1" applyAlignment="1">
      <alignment horizontal="left" vertical="center" wrapText="1"/>
    </xf>
    <xf numFmtId="0" fontId="4" fillId="0" borderId="5" xfId="117" applyFont="1" applyFill="1" applyBorder="1" applyAlignment="1">
      <alignment horizontal="left" vertical="center" wrapText="1"/>
    </xf>
    <xf numFmtId="0" fontId="25" fillId="0" borderId="2" xfId="114" applyFont="1" applyFill="1" applyBorder="1" applyAlignment="1">
      <alignment horizontal="center" vertical="center" wrapText="1"/>
    </xf>
    <xf numFmtId="0" fontId="25" fillId="0" borderId="5" xfId="114" applyFont="1" applyFill="1" applyBorder="1" applyAlignment="1">
      <alignment horizontal="center" vertical="center" wrapText="1"/>
    </xf>
    <xf numFmtId="180" fontId="4" fillId="0" borderId="15" xfId="114" applyNumberFormat="1" applyFont="1" applyFill="1" applyBorder="1" applyAlignment="1" applyProtection="1">
      <alignment horizontal="right" vertical="center" wrapText="1"/>
    </xf>
    <xf numFmtId="0" fontId="4" fillId="0" borderId="2" xfId="114" applyFont="1" applyFill="1" applyBorder="1" applyAlignment="1">
      <alignment vertical="center" wrapText="1"/>
    </xf>
    <xf numFmtId="0" fontId="4" fillId="0" borderId="5" xfId="114" applyFont="1" applyFill="1" applyBorder="1" applyAlignment="1">
      <alignment vertical="center" wrapText="1"/>
    </xf>
    <xf numFmtId="187" fontId="4" fillId="0" borderId="2" xfId="117" applyNumberFormat="1" applyFont="1" applyFill="1" applyBorder="1" applyAlignment="1" applyProtection="1">
      <alignment horizontal="center" vertical="center" wrapText="1"/>
    </xf>
    <xf numFmtId="187" fontId="4" fillId="0" borderId="5" xfId="117" applyNumberFormat="1" applyFont="1" applyFill="1" applyBorder="1" applyAlignment="1" applyProtection="1">
      <alignment horizontal="center" vertical="center" wrapText="1"/>
    </xf>
    <xf numFmtId="182" fontId="4" fillId="0" borderId="15" xfId="114" applyNumberFormat="1" applyFont="1" applyFill="1" applyBorder="1" applyAlignment="1" applyProtection="1">
      <alignment horizontal="right" vertical="center" wrapText="1"/>
    </xf>
    <xf numFmtId="0" fontId="4" fillId="0" borderId="4" xfId="99" applyFont="1" applyFill="1" applyBorder="1" applyAlignment="1">
      <alignment horizontal="center" vertical="center" wrapText="1"/>
    </xf>
    <xf numFmtId="0" fontId="0" fillId="0" borderId="0" xfId="117" applyFont="1" applyFill="1" applyAlignment="1">
      <alignment wrapText="1"/>
    </xf>
    <xf numFmtId="0" fontId="0" fillId="0" borderId="0" xfId="120" applyFill="1">
      <alignment vertical="center"/>
    </xf>
    <xf numFmtId="0" fontId="0" fillId="0" borderId="0" xfId="120" applyFill="1" applyAlignment="1">
      <alignment vertical="center"/>
    </xf>
    <xf numFmtId="187" fontId="4" fillId="0" borderId="1" xfId="117" applyNumberFormat="1" applyFont="1" applyFill="1" applyBorder="1" applyAlignment="1" applyProtection="1">
      <alignment horizontal="center" vertical="center" wrapText="1"/>
    </xf>
    <xf numFmtId="0" fontId="4" fillId="0" borderId="4" xfId="117" applyFont="1" applyFill="1" applyBorder="1" applyAlignment="1">
      <alignment horizontal="centerContinuous"/>
    </xf>
    <xf numFmtId="0" fontId="4" fillId="0" borderId="4" xfId="117" applyFont="1" applyFill="1" applyBorder="1" applyAlignment="1">
      <alignment horizontal="centerContinuous" vertical="center"/>
    </xf>
    <xf numFmtId="49" fontId="4" fillId="0" borderId="13" xfId="117" applyNumberFormat="1" applyFont="1" applyFill="1" applyBorder="1" applyAlignment="1">
      <alignment horizontal="center" vertical="center" wrapText="1"/>
    </xf>
    <xf numFmtId="0" fontId="4" fillId="0" borderId="4" xfId="117" applyFont="1" applyFill="1" applyBorder="1" applyAlignment="1">
      <alignment horizontal="center" vertical="center" wrapText="1"/>
    </xf>
    <xf numFmtId="49" fontId="4" fillId="0" borderId="15" xfId="117" applyNumberFormat="1" applyFont="1" applyFill="1" applyBorder="1" applyAlignment="1">
      <alignment horizontal="center" vertical="center" wrapText="1"/>
    </xf>
    <xf numFmtId="180" fontId="4" fillId="0" borderId="4" xfId="117" applyNumberFormat="1" applyFont="1" applyFill="1" applyBorder="1" applyAlignment="1">
      <alignment horizontal="right" vertical="center"/>
    </xf>
    <xf numFmtId="0" fontId="4" fillId="0" borderId="0" xfId="120" applyFont="1" applyFill="1">
      <alignment vertical="center"/>
    </xf>
    <xf numFmtId="0" fontId="4" fillId="0" borderId="0" xfId="116" applyNumberFormat="1" applyFont="1" applyFill="1">
      <alignment vertical="center"/>
    </xf>
    <xf numFmtId="183" fontId="4" fillId="0" borderId="4" xfId="119" applyNumberFormat="1" applyFont="1" applyFill="1" applyBorder="1" applyAlignment="1" applyProtection="1">
      <alignment horizontal="center" vertical="center"/>
    </xf>
    <xf numFmtId="183" fontId="4" fillId="0" borderId="4" xfId="119" applyNumberFormat="1" applyFont="1" applyFill="1" applyBorder="1" applyAlignment="1" applyProtection="1">
      <alignment horizontal="center" vertical="center" wrapText="1"/>
    </xf>
    <xf numFmtId="0" fontId="4" fillId="0" borderId="4" xfId="118" applyNumberFormat="1" applyFont="1" applyFill="1" applyBorder="1" applyAlignment="1" applyProtection="1">
      <alignment horizontal="center" vertical="center" wrapText="1"/>
    </xf>
    <xf numFmtId="0" fontId="4" fillId="0" borderId="4" xfId="118" applyNumberFormat="1" applyFont="1" applyFill="1" applyBorder="1" applyAlignment="1" applyProtection="1">
      <alignment horizontal="left" vertical="center" wrapText="1"/>
    </xf>
    <xf numFmtId="0" fontId="4" fillId="0" borderId="4" xfId="53" applyNumberFormat="1" applyFont="1" applyFill="1" applyBorder="1" applyAlignment="1">
      <alignment vertical="center"/>
    </xf>
    <xf numFmtId="182" fontId="4" fillId="0" borderId="4" xfId="53" applyNumberFormat="1" applyFont="1" applyFill="1" applyBorder="1" applyAlignment="1">
      <alignment vertical="center"/>
    </xf>
    <xf numFmtId="183" fontId="24" fillId="0" borderId="4" xfId="0" applyNumberFormat="1" applyFont="1" applyFill="1" applyBorder="1" applyAlignment="1">
      <alignment horizontal="left" vertical="center" wrapText="1"/>
    </xf>
    <xf numFmtId="0" fontId="4" fillId="2" borderId="4" xfId="0" applyNumberFormat="1" applyFont="1" applyFill="1" applyBorder="1" applyAlignment="1">
      <alignment vertical="center"/>
    </xf>
    <xf numFmtId="0" fontId="4" fillId="0" borderId="4" xfId="116" applyNumberFormat="1" applyFont="1" applyFill="1" applyBorder="1" applyAlignment="1">
      <alignment vertical="center"/>
    </xf>
    <xf numFmtId="0" fontId="4" fillId="2" borderId="4" xfId="0" applyNumberFormat="1" applyFont="1" applyFill="1" applyBorder="1" applyAlignment="1" applyProtection="1">
      <alignment horizontal="center" vertical="center" wrapText="1"/>
    </xf>
    <xf numFmtId="4" fontId="26" fillId="0" borderId="4" xfId="0" applyNumberFormat="1" applyFont="1" applyFill="1" applyBorder="1" applyAlignment="1" applyProtection="1">
      <alignment horizontal="right" vertical="center"/>
    </xf>
    <xf numFmtId="4" fontId="4" fillId="0" borderId="4" xfId="0" applyNumberFormat="1" applyFont="1" applyFill="1" applyBorder="1" applyAlignment="1" applyProtection="1">
      <alignment horizontal="right" vertical="center"/>
    </xf>
    <xf numFmtId="185" fontId="4" fillId="0" borderId="4" xfId="0" applyNumberFormat="1" applyFont="1" applyFill="1" applyBorder="1" applyAlignment="1" applyProtection="1">
      <alignment horizontal="center" vertical="center" wrapText="1"/>
    </xf>
    <xf numFmtId="4" fontId="4" fillId="0" borderId="7" xfId="0" applyNumberFormat="1" applyFont="1" applyFill="1" applyBorder="1" applyAlignment="1" applyProtection="1">
      <alignment horizontal="right" vertical="center"/>
    </xf>
    <xf numFmtId="4" fontId="4" fillId="0" borderId="4" xfId="112" applyNumberFormat="1" applyFont="1" applyFill="1" applyBorder="1" applyAlignment="1" applyProtection="1">
      <alignment horizontal="right" vertical="center"/>
    </xf>
    <xf numFmtId="0" fontId="9" fillId="0" borderId="0" xfId="115" applyFill="1" applyAlignment="1"/>
    <xf numFmtId="0" fontId="11" fillId="0" borderId="0" xfId="115" applyNumberFormat="1" applyFont="1" applyFill="1" applyAlignment="1" applyProtection="1">
      <alignment horizontal="center" vertical="center"/>
    </xf>
    <xf numFmtId="0" fontId="4" fillId="0" borderId="1" xfId="115" applyFont="1" applyFill="1" applyBorder="1" applyAlignment="1">
      <alignment horizontal="center" vertical="center"/>
    </xf>
    <xf numFmtId="0" fontId="4" fillId="0" borderId="0" xfId="115" applyFont="1" applyFill="1" applyAlignment="1">
      <alignment vertical="center"/>
    </xf>
    <xf numFmtId="0" fontId="4" fillId="0" borderId="4" xfId="115" applyFont="1" applyFill="1" applyBorder="1" applyAlignment="1">
      <alignment horizontal="center" vertical="center"/>
    </xf>
    <xf numFmtId="0" fontId="4" fillId="0" borderId="13" xfId="115" applyFont="1" applyFill="1" applyBorder="1" applyAlignment="1">
      <alignment horizontal="center" vertical="center"/>
    </xf>
    <xf numFmtId="0" fontId="4" fillId="0" borderId="4" xfId="115" applyNumberFormat="1" applyFont="1" applyFill="1" applyBorder="1" applyAlignment="1" applyProtection="1">
      <alignment horizontal="center" vertical="center" wrapText="1"/>
    </xf>
    <xf numFmtId="49" fontId="9" fillId="0" borderId="4" xfId="115" applyNumberFormat="1" applyFont="1" applyFill="1" applyBorder="1" applyAlignment="1">
      <alignment horizontal="center" vertical="center" wrapText="1"/>
    </xf>
    <xf numFmtId="0" fontId="25" fillId="0" borderId="6" xfId="114" applyFont="1" applyFill="1" applyBorder="1" applyAlignment="1">
      <alignment horizontal="center" vertical="center"/>
    </xf>
    <xf numFmtId="0" fontId="25" fillId="0" borderId="8" xfId="114" applyFont="1" applyFill="1" applyBorder="1" applyAlignment="1">
      <alignment horizontal="center" vertical="center"/>
    </xf>
    <xf numFmtId="0" fontId="4" fillId="0" borderId="4" xfId="115" applyNumberFormat="1" applyFont="1" applyFill="1" applyBorder="1" applyAlignment="1" applyProtection="1">
      <alignment horizontal="center" vertical="center"/>
    </xf>
    <xf numFmtId="0" fontId="4" fillId="0" borderId="14" xfId="115" applyFont="1" applyFill="1" applyBorder="1" applyAlignment="1">
      <alignment horizontal="center" vertical="center"/>
    </xf>
    <xf numFmtId="0" fontId="25" fillId="0" borderId="11" xfId="114" applyFont="1" applyFill="1" applyBorder="1" applyAlignment="1">
      <alignment horizontal="center" vertical="center"/>
    </xf>
    <xf numFmtId="0" fontId="25" fillId="0" borderId="12" xfId="114" applyFont="1" applyFill="1" applyBorder="1" applyAlignment="1">
      <alignment horizontal="center" vertical="center"/>
    </xf>
    <xf numFmtId="0" fontId="4" fillId="0" borderId="15" xfId="115" applyFont="1" applyFill="1" applyBorder="1" applyAlignment="1">
      <alignment horizontal="center" vertical="center"/>
    </xf>
    <xf numFmtId="0" fontId="25" fillId="0" borderId="4" xfId="114" applyFont="1" applyFill="1" applyBorder="1" applyAlignment="1">
      <alignment horizontal="center" vertical="center"/>
    </xf>
    <xf numFmtId="49" fontId="4" fillId="0" borderId="4" xfId="115" applyNumberFormat="1" applyFont="1" applyFill="1" applyBorder="1" applyAlignment="1">
      <alignment horizontal="center" vertical="center"/>
    </xf>
    <xf numFmtId="49" fontId="18" fillId="0" borderId="4" xfId="0" applyNumberFormat="1" applyFont="1" applyFill="1" applyBorder="1" applyAlignment="1">
      <alignment horizontal="right" vertical="center" wrapText="1"/>
    </xf>
    <xf numFmtId="49" fontId="4" fillId="0" borderId="4" xfId="115" applyNumberFormat="1" applyFont="1" applyFill="1" applyBorder="1" applyAlignment="1">
      <alignment horizontal="right" vertical="center"/>
    </xf>
    <xf numFmtId="188" fontId="4" fillId="0" borderId="4" xfId="118" applyNumberFormat="1" applyFont="1" applyFill="1" applyBorder="1" applyAlignment="1" applyProtection="1">
      <alignment horizontal="center" vertical="center" wrapText="1"/>
    </xf>
    <xf numFmtId="49" fontId="4" fillId="0" borderId="4" xfId="115" applyNumberFormat="1" applyFont="1" applyFill="1" applyBorder="1" applyAlignment="1">
      <alignment horizontal="right"/>
    </xf>
    <xf numFmtId="188" fontId="24" fillId="0" borderId="4" xfId="0" applyNumberFormat="1" applyFont="1" applyFill="1" applyBorder="1" applyAlignment="1">
      <alignment horizontal="center" vertical="center" wrapText="1"/>
    </xf>
    <xf numFmtId="188" fontId="18" fillId="0" borderId="4" xfId="0" applyNumberFormat="1" applyFont="1" applyFill="1" applyBorder="1" applyAlignment="1">
      <alignment horizontal="center" vertical="center" wrapText="1"/>
    </xf>
    <xf numFmtId="0" fontId="9" fillId="0" borderId="4" xfId="115" applyFill="1" applyBorder="1" applyAlignment="1"/>
    <xf numFmtId="0" fontId="9" fillId="0" borderId="4" xfId="115" applyFill="1" applyBorder="1" applyAlignment="1">
      <alignment horizontal="right"/>
    </xf>
    <xf numFmtId="0" fontId="25" fillId="0" borderId="13" xfId="114" applyFont="1" applyFill="1" applyBorder="1" applyAlignment="1">
      <alignment horizontal="center" vertical="center" wrapText="1"/>
    </xf>
    <xf numFmtId="0" fontId="25" fillId="2" borderId="13" xfId="114" applyFont="1" applyFill="1" applyBorder="1" applyAlignment="1">
      <alignment horizontal="center" vertical="center" wrapText="1"/>
    </xf>
    <xf numFmtId="0" fontId="25" fillId="2" borderId="13" xfId="114" applyFont="1" applyFill="1" applyBorder="1" applyAlignment="1">
      <alignment horizontal="center" vertical="center"/>
    </xf>
    <xf numFmtId="0" fontId="25" fillId="0" borderId="14" xfId="114" applyFont="1" applyFill="1" applyBorder="1" applyAlignment="1">
      <alignment horizontal="center" vertical="center" wrapText="1"/>
    </xf>
    <xf numFmtId="0" fontId="25" fillId="2" borderId="14" xfId="114" applyFont="1" applyFill="1" applyBorder="1" applyAlignment="1">
      <alignment horizontal="center" vertical="center" wrapText="1"/>
    </xf>
    <xf numFmtId="0" fontId="25" fillId="2" borderId="14" xfId="114" applyFont="1" applyFill="1" applyBorder="1" applyAlignment="1">
      <alignment horizontal="center" vertical="center"/>
    </xf>
    <xf numFmtId="0" fontId="25" fillId="0" borderId="15" xfId="114" applyFont="1" applyFill="1" applyBorder="1" applyAlignment="1">
      <alignment horizontal="center" vertical="center" wrapText="1"/>
    </xf>
    <xf numFmtId="0" fontId="25" fillId="2" borderId="15" xfId="114" applyFont="1" applyFill="1" applyBorder="1" applyAlignment="1">
      <alignment horizontal="center" vertical="center" wrapText="1"/>
    </xf>
    <xf numFmtId="0" fontId="25" fillId="2" borderId="15" xfId="114" applyFont="1" applyFill="1" applyBorder="1" applyAlignment="1">
      <alignment horizontal="center" vertical="center"/>
    </xf>
    <xf numFmtId="49" fontId="4" fillId="2" borderId="4" xfId="115" applyNumberFormat="1" applyFont="1" applyFill="1" applyBorder="1" applyAlignment="1">
      <alignment horizontal="center" vertical="center"/>
    </xf>
    <xf numFmtId="49" fontId="18" fillId="2" borderId="4" xfId="0" applyNumberFormat="1" applyFont="1" applyFill="1" applyBorder="1" applyAlignment="1">
      <alignment horizontal="right" vertical="center" wrapText="1"/>
    </xf>
    <xf numFmtId="49" fontId="4" fillId="2" borderId="4" xfId="115" applyNumberFormat="1" applyFont="1" applyFill="1" applyBorder="1" applyAlignment="1">
      <alignment horizontal="right" vertical="center"/>
    </xf>
    <xf numFmtId="49" fontId="4" fillId="0" borderId="4" xfId="0" applyNumberFormat="1" applyFont="1" applyFill="1" applyBorder="1" applyAlignment="1">
      <alignment horizontal="right" vertical="center"/>
    </xf>
    <xf numFmtId="0" fontId="25" fillId="2" borderId="0" xfId="114" applyFont="1" applyFill="1" applyAlignment="1"/>
    <xf numFmtId="0" fontId="9" fillId="2" borderId="0" xfId="114" applyFill="1" applyAlignment="1"/>
    <xf numFmtId="186" fontId="9" fillId="2" borderId="0" xfId="114" applyNumberFormat="1" applyFill="1" applyAlignment="1"/>
    <xf numFmtId="186" fontId="4" fillId="2" borderId="0" xfId="114" applyNumberFormat="1" applyFont="1" applyFill="1" applyAlignment="1"/>
    <xf numFmtId="0" fontId="11" fillId="2" borderId="0" xfId="114" applyFont="1" applyFill="1" applyAlignment="1">
      <alignment horizontal="center" vertical="center"/>
    </xf>
    <xf numFmtId="49" fontId="25" fillId="2" borderId="1" xfId="114" applyNumberFormat="1" applyFont="1" applyFill="1" applyBorder="1" applyAlignment="1" applyProtection="1">
      <alignment horizontal="center" vertical="center"/>
    </xf>
    <xf numFmtId="49" fontId="25" fillId="2" borderId="0" xfId="114" applyNumberFormat="1" applyFont="1" applyFill="1" applyBorder="1" applyAlignment="1" applyProtection="1">
      <alignment horizontal="left" vertical="center"/>
    </xf>
    <xf numFmtId="0" fontId="25" fillId="2" borderId="0" xfId="114" applyFont="1" applyFill="1" applyAlignment="1">
      <alignment horizontal="right" vertical="center"/>
    </xf>
    <xf numFmtId="49" fontId="25" fillId="2" borderId="4" xfId="114" applyNumberFormat="1" applyFont="1" applyFill="1" applyBorder="1" applyAlignment="1" applyProtection="1">
      <alignment horizontal="center" vertical="center"/>
    </xf>
    <xf numFmtId="49" fontId="25" fillId="2" borderId="2" xfId="114" applyNumberFormat="1" applyFont="1" applyFill="1" applyBorder="1" applyAlignment="1" applyProtection="1">
      <alignment horizontal="center" vertical="center"/>
    </xf>
    <xf numFmtId="49" fontId="25" fillId="2" borderId="3" xfId="114" applyNumberFormat="1" applyFont="1" applyFill="1" applyBorder="1" applyAlignment="1" applyProtection="1">
      <alignment horizontal="center" vertical="center"/>
    </xf>
    <xf numFmtId="0" fontId="25" fillId="2" borderId="6" xfId="114" applyFont="1" applyFill="1" applyBorder="1" applyAlignment="1">
      <alignment horizontal="center" vertical="center"/>
    </xf>
    <xf numFmtId="0" fontId="25" fillId="2" borderId="8" xfId="114" applyFont="1" applyFill="1" applyBorder="1" applyAlignment="1">
      <alignment horizontal="center" vertical="center"/>
    </xf>
    <xf numFmtId="186" fontId="25" fillId="2" borderId="4" xfId="114" applyNumberFormat="1" applyFont="1" applyFill="1" applyBorder="1" applyAlignment="1">
      <alignment vertical="center"/>
    </xf>
    <xf numFmtId="0" fontId="25" fillId="2" borderId="4" xfId="114" applyFont="1" applyFill="1" applyBorder="1" applyAlignment="1">
      <alignment horizontal="center" vertical="center"/>
    </xf>
    <xf numFmtId="0" fontId="25" fillId="2" borderId="9" xfId="114" applyFont="1" applyFill="1" applyBorder="1" applyAlignment="1">
      <alignment horizontal="center" vertical="center"/>
    </xf>
    <xf numFmtId="0" fontId="25" fillId="2" borderId="10" xfId="114" applyFont="1" applyFill="1" applyBorder="1" applyAlignment="1">
      <alignment horizontal="center" vertical="center"/>
    </xf>
    <xf numFmtId="0" fontId="25" fillId="2" borderId="4" xfId="114" applyFont="1" applyFill="1" applyBorder="1" applyAlignment="1">
      <alignment horizontal="center" vertical="center" wrapText="1"/>
    </xf>
    <xf numFmtId="0" fontId="25" fillId="2" borderId="11" xfId="114" applyFont="1" applyFill="1" applyBorder="1" applyAlignment="1">
      <alignment horizontal="center" vertical="center"/>
    </xf>
    <xf numFmtId="0" fontId="25" fillId="2" borderId="12" xfId="114" applyFont="1" applyFill="1" applyBorder="1" applyAlignment="1">
      <alignment horizontal="center" vertical="center"/>
    </xf>
    <xf numFmtId="177" fontId="25" fillId="2" borderId="4" xfId="114" applyNumberFormat="1" applyFont="1" applyFill="1" applyBorder="1" applyAlignment="1">
      <alignment horizontal="left" vertical="center" wrapText="1"/>
    </xf>
    <xf numFmtId="49" fontId="25" fillId="2" borderId="4" xfId="114" applyNumberFormat="1" applyFont="1" applyFill="1" applyBorder="1" applyAlignment="1">
      <alignment horizontal="left" vertical="center"/>
    </xf>
    <xf numFmtId="183" fontId="25" fillId="2" borderId="4" xfId="114" applyNumberFormat="1" applyFont="1" applyFill="1" applyBorder="1" applyAlignment="1" applyProtection="1">
      <alignment horizontal="right" vertical="center" wrapText="1"/>
    </xf>
    <xf numFmtId="49" fontId="25" fillId="2" borderId="4" xfId="114" applyNumberFormat="1" applyFont="1" applyFill="1" applyBorder="1" applyAlignment="1" applyProtection="1">
      <alignment horizontal="left" vertical="center"/>
    </xf>
    <xf numFmtId="49" fontId="25" fillId="2" borderId="4" xfId="114" applyNumberFormat="1" applyFont="1" applyFill="1" applyBorder="1" applyAlignment="1" applyProtection="1">
      <alignment vertical="center" wrapText="1"/>
    </xf>
    <xf numFmtId="49" fontId="25" fillId="2" borderId="4" xfId="114" applyNumberFormat="1" applyFont="1" applyFill="1" applyBorder="1" applyAlignment="1">
      <alignment horizontal="left" vertical="top" wrapText="1"/>
    </xf>
    <xf numFmtId="0" fontId="25" fillId="2" borderId="2" xfId="114" applyFont="1" applyFill="1" applyBorder="1" applyAlignment="1">
      <alignment horizontal="left" vertical="center"/>
    </xf>
    <xf numFmtId="0" fontId="25" fillId="2" borderId="5" xfId="114" applyFont="1" applyFill="1" applyBorder="1" applyAlignment="1">
      <alignment horizontal="left" vertical="center"/>
    </xf>
    <xf numFmtId="49" fontId="25" fillId="2" borderId="4" xfId="114" applyNumberFormat="1" applyFont="1" applyFill="1" applyBorder="1" applyAlignment="1">
      <alignment vertical="center"/>
    </xf>
    <xf numFmtId="177" fontId="25" fillId="2" borderId="2" xfId="114" applyNumberFormat="1" applyFont="1" applyFill="1" applyBorder="1" applyAlignment="1">
      <alignment horizontal="center" vertical="center" wrapText="1"/>
    </xf>
    <xf numFmtId="177" fontId="25" fillId="2" borderId="5" xfId="114" applyNumberFormat="1" applyFont="1" applyFill="1" applyBorder="1" applyAlignment="1">
      <alignment horizontal="center" vertical="center" wrapText="1"/>
    </xf>
    <xf numFmtId="49" fontId="25" fillId="2" borderId="4" xfId="114" applyNumberFormat="1" applyFont="1" applyFill="1" applyBorder="1" applyAlignment="1">
      <alignment horizontal="right" vertical="center"/>
    </xf>
    <xf numFmtId="49" fontId="25" fillId="2" borderId="4" xfId="114" applyNumberFormat="1" applyFont="1" applyFill="1" applyBorder="1" applyAlignment="1"/>
    <xf numFmtId="0" fontId="25" fillId="2" borderId="2" xfId="114" applyFont="1" applyFill="1" applyBorder="1" applyAlignment="1">
      <alignment horizontal="left" vertical="center" wrapText="1"/>
    </xf>
    <xf numFmtId="0" fontId="25" fillId="2" borderId="5" xfId="114" applyFont="1" applyFill="1" applyBorder="1" applyAlignment="1">
      <alignment horizontal="left" vertical="center" wrapText="1"/>
    </xf>
    <xf numFmtId="0" fontId="25" fillId="2" borderId="2" xfId="114" applyFont="1" applyFill="1" applyBorder="1" applyAlignment="1">
      <alignment horizontal="center" vertical="center" wrapText="1"/>
    </xf>
    <xf numFmtId="0" fontId="25" fillId="2" borderId="5" xfId="114" applyFont="1" applyFill="1" applyBorder="1" applyAlignment="1">
      <alignment horizontal="center" vertical="center" wrapText="1"/>
    </xf>
    <xf numFmtId="49" fontId="25" fillId="2" borderId="4" xfId="114" applyNumberFormat="1" applyFont="1" applyFill="1" applyBorder="1" applyAlignment="1">
      <alignment horizontal="center" vertical="center"/>
    </xf>
    <xf numFmtId="0" fontId="25" fillId="2" borderId="1" xfId="114" applyFont="1" applyFill="1" applyBorder="1" applyAlignment="1">
      <alignment horizontal="center" vertical="center"/>
    </xf>
    <xf numFmtId="49" fontId="25" fillId="2" borderId="5" xfId="114" applyNumberFormat="1" applyFont="1" applyFill="1" applyBorder="1" applyAlignment="1" applyProtection="1">
      <alignment horizontal="center" vertical="center"/>
    </xf>
    <xf numFmtId="0" fontId="25" fillId="2" borderId="4" xfId="114" applyFont="1" applyFill="1" applyBorder="1" applyAlignment="1"/>
    <xf numFmtId="183" fontId="25" fillId="2" borderId="0" xfId="114" applyNumberFormat="1" applyFont="1" applyFill="1" applyAlignment="1"/>
    <xf numFmtId="180" fontId="25" fillId="2" borderId="4" xfId="114" applyNumberFormat="1" applyFont="1" applyFill="1" applyBorder="1" applyAlignment="1" applyProtection="1">
      <alignment horizontal="right" vertical="center" wrapText="1"/>
    </xf>
  </cellXfs>
  <cellStyles count="130">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20% - 着色 5 2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40% - 着色 3 3" xfId="26"/>
    <cellStyle name="60% - 强调文字颜色 1" xfId="27" builtinId="32"/>
    <cellStyle name="差_64242C78E6F6009AE0530A08AF09009A" xfId="28"/>
    <cellStyle name="标题 3" xfId="29" builtinId="18"/>
    <cellStyle name="60% - 强调文字颜色 4" xfId="30" builtinId="44"/>
    <cellStyle name="输出" xfId="31" builtinId="21"/>
    <cellStyle name="计算" xfId="32" builtinId="22"/>
    <cellStyle name="检查单元格" xfId="33" builtinId="23"/>
    <cellStyle name="20% - 着色 1 2" xfId="34"/>
    <cellStyle name="20% - 强调文字颜色 6" xfId="35" builtinId="50"/>
    <cellStyle name="强调文字颜色 2" xfId="36" builtinId="33"/>
    <cellStyle name="40% - 着色 5 2" xfId="37"/>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差_64242C78E6FB009AE0530A08AF09009A" xfId="44"/>
    <cellStyle name="20% - 着色 2 2"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常规_新报表页" xfId="53"/>
    <cellStyle name="20% - 强调文字颜色 4" xfId="54" builtinId="42"/>
    <cellStyle name="40% - 强调文字颜色 4" xfId="55" builtinId="43"/>
    <cellStyle name="强调文字颜色 5" xfId="56" builtinId="45"/>
    <cellStyle name="40% - 强调文字颜色 5" xfId="57" builtinId="47"/>
    <cellStyle name="60% - 着色 6 2" xfId="58"/>
    <cellStyle name="60% - 强调文字颜色 5" xfId="59" builtinId="48"/>
    <cellStyle name="强调文字颜色 6" xfId="60" builtinId="49"/>
    <cellStyle name="着色 5 2" xfId="61"/>
    <cellStyle name="40% - 强调文字颜色 6" xfId="62" builtinId="51"/>
    <cellStyle name="20% - 着色 3 2" xfId="63"/>
    <cellStyle name="60% - 强调文字颜色 6" xfId="64" builtinId="52"/>
    <cellStyle name="20% - 着色 1 2 2" xfId="65"/>
    <cellStyle name="20% - 着色 1 3" xfId="66"/>
    <cellStyle name="20% - 着色 4 3" xfId="67"/>
    <cellStyle name="20% - 着色 3 2 2" xfId="68"/>
    <cellStyle name="20% - 着色 4 2" xfId="69"/>
    <cellStyle name="着色 1 2" xfId="70"/>
    <cellStyle name="20% - 着色 5 2" xfId="71"/>
    <cellStyle name="20% - 着色 5 3" xfId="72"/>
    <cellStyle name="着色 2 2" xfId="73"/>
    <cellStyle name="20% - 着色 6 2" xfId="74"/>
    <cellStyle name="20% - 着色 6 2 2" xfId="75"/>
    <cellStyle name="20% - 着色 6 3" xfId="76"/>
    <cellStyle name="40% - 着色 1 2" xfId="77"/>
    <cellStyle name="40% - 着色 2 3" xfId="78"/>
    <cellStyle name="40% - 着色 1 2 2" xfId="79"/>
    <cellStyle name="40% - 着色 1 3" xfId="80"/>
    <cellStyle name="40% - 着色 2 2" xfId="81"/>
    <cellStyle name="40% - 着色 2 2 2" xfId="82"/>
    <cellStyle name="40% - 着色 3 2" xfId="83"/>
    <cellStyle name="40% - 着色 3 2 2" xfId="84"/>
    <cellStyle name="40% - 着色 4 2" xfId="85"/>
    <cellStyle name="40% - 着色 4 2 2" xfId="86"/>
    <cellStyle name="40% - 着色 4 3" xfId="87"/>
    <cellStyle name="40% - 着色 5 2 2" xfId="88"/>
    <cellStyle name="40% - 着色 5 3" xfId="89"/>
    <cellStyle name="40% - 着色 6 2" xfId="90"/>
    <cellStyle name="40% - 着色 6 2 2" xfId="91"/>
    <cellStyle name="40% - 着色 6 3" xfId="92"/>
    <cellStyle name="60% - 着色 1 2" xfId="93"/>
    <cellStyle name="60% - 着色 2 2" xfId="94"/>
    <cellStyle name="60% - 着色 3 2" xfId="95"/>
    <cellStyle name="常规_64242C78E6FB009AE0530A08AF09009A" xfId="96"/>
    <cellStyle name="60% - 着色 4 2" xfId="97"/>
    <cellStyle name="60% - 着色 5 2" xfId="98"/>
    <cellStyle name="百分比_EF4B13E29A0421FAE0430A08200E21FA" xfId="99"/>
    <cellStyle name="差_4901A573031A00CCE0530A08AF0800CC" xfId="100"/>
    <cellStyle name="差_4901E49D450800C2E0530A08AF0800C2" xfId="101"/>
    <cellStyle name="差_615D2EB13C93010EE0530A0804CC5EB5" xfId="102"/>
    <cellStyle name="差_61F0C7FF6ABA0038E0530A0804CC3487" xfId="103"/>
    <cellStyle name="差_64242C78E6F3009AE0530A08AF09009A" xfId="104"/>
    <cellStyle name="常规 11" xfId="105"/>
    <cellStyle name="常规 2" xfId="106"/>
    <cellStyle name="常规 2 2" xfId="107"/>
    <cellStyle name="常规 3" xfId="108"/>
    <cellStyle name="常规 3 2" xfId="109"/>
    <cellStyle name="常规 3 3" xfId="110"/>
    <cellStyle name="常规 3_6162030C6A600132E0530A0804CCAD99_c" xfId="111"/>
    <cellStyle name="常规 4" xfId="112"/>
    <cellStyle name="常规 5" xfId="113"/>
    <cellStyle name="常规_405C3AAC5CC200BEE0530A08AF0800BE" xfId="114"/>
    <cellStyle name="常规_417C619A877700A6E0530A08AF0800A6" xfId="115"/>
    <cellStyle name="常规_417D02D353B900DAE0530A08AF0800DA" xfId="116"/>
    <cellStyle name="常规_439B6CFEF4310134E0530A0804CB25FB" xfId="117"/>
    <cellStyle name="常规_442239306334007CE0530A0804CB3F5E" xfId="118"/>
    <cellStyle name="常规_4422630BD59E014AE0530A0804CCCC24" xfId="119"/>
    <cellStyle name="常规_64242C78E6F3009AE0530A08AF09009A" xfId="120"/>
    <cellStyle name="常规_64242C78E6F6009AE0530A08AF09009A" xfId="121"/>
    <cellStyle name="好_4901A573031A00CCE0530A08AF0800CC" xfId="122"/>
    <cellStyle name="好_4901E49D450800C2E0530A08AF0800C2" xfId="123"/>
    <cellStyle name="好_615D2EB13C93010EE0530A0804CC5EB5" xfId="124"/>
    <cellStyle name="好_61F0C7FF6ABA0038E0530A0804CC3487" xfId="125"/>
    <cellStyle name="好_64242C78E6F6009AE0530A08AF09009A" xfId="126"/>
    <cellStyle name="着色 3 2" xfId="127"/>
    <cellStyle name="着色 4 2" xfId="128"/>
    <cellStyle name="着色 6 2" xfId="12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dx7r2tbztjdo21\FileStorage\File\2021-02\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3"/>
  <sheetViews>
    <sheetView showGridLines="0" showZeros="0" workbookViewId="0">
      <selection activeCell="K12" sqref="K12"/>
    </sheetView>
  </sheetViews>
  <sheetFormatPr defaultColWidth="6.875" defaultRowHeight="11.25"/>
  <cols>
    <col min="1" max="1" width="4.125" style="364" customWidth="1"/>
    <col min="2" max="2" width="15.5" style="364" customWidth="1"/>
    <col min="3" max="3" width="10.125" style="365" customWidth="1"/>
    <col min="4" max="4" width="15.5" style="364" customWidth="1"/>
    <col min="5" max="5" width="12" style="364" customWidth="1"/>
    <col min="6" max="6" width="9.875" style="364" customWidth="1"/>
    <col min="7" max="7" width="13.25" style="364" customWidth="1"/>
    <col min="8" max="8" width="6.625" style="364" customWidth="1"/>
    <col min="9" max="9" width="6.25" style="364" customWidth="1"/>
    <col min="10" max="10" width="9.75" style="364" customWidth="1"/>
    <col min="11" max="11" width="11.25" style="364" customWidth="1"/>
    <col min="12" max="12" width="5.75" style="364" customWidth="1"/>
    <col min="13" max="13" width="5.375" style="364" customWidth="1"/>
    <col min="14" max="14" width="10.5" style="364" customWidth="1"/>
    <col min="15" max="16384" width="6.875" style="364"/>
  </cols>
  <sheetData>
    <row r="1" s="202" customFormat="1" ht="20.45" customHeight="1" spans="3:12">
      <c r="C1" s="366"/>
      <c r="L1" s="202" t="s">
        <v>0</v>
      </c>
    </row>
    <row r="2" ht="42" customHeight="1" spans="2:12">
      <c r="B2" s="367" t="s">
        <v>1</v>
      </c>
      <c r="C2" s="367"/>
      <c r="D2" s="367"/>
      <c r="E2" s="367"/>
      <c r="F2" s="367"/>
      <c r="G2" s="367"/>
      <c r="H2" s="367"/>
      <c r="I2" s="367"/>
      <c r="J2" s="367"/>
      <c r="K2" s="367"/>
      <c r="L2" s="367"/>
    </row>
    <row r="3" s="363" customFormat="1" ht="15" customHeight="1" spans="1:12">
      <c r="A3" s="368" t="s">
        <v>2</v>
      </c>
      <c r="B3" s="368"/>
      <c r="C3" s="368"/>
      <c r="D3" s="369"/>
      <c r="E3" s="370"/>
      <c r="K3" s="401" t="s">
        <v>3</v>
      </c>
      <c r="L3" s="401"/>
    </row>
    <row r="4" s="363" customFormat="1" ht="27.6" customHeight="1" spans="1:13">
      <c r="A4" s="371" t="s">
        <v>4</v>
      </c>
      <c r="B4" s="371"/>
      <c r="C4" s="371"/>
      <c r="D4" s="372" t="s">
        <v>5</v>
      </c>
      <c r="E4" s="373"/>
      <c r="F4" s="373"/>
      <c r="G4" s="373"/>
      <c r="H4" s="373"/>
      <c r="I4" s="373"/>
      <c r="J4" s="373"/>
      <c r="K4" s="373"/>
      <c r="L4" s="373"/>
      <c r="M4" s="402"/>
    </row>
    <row r="5" s="363" customFormat="1" ht="24" customHeight="1" spans="1:13">
      <c r="A5" s="374" t="s">
        <v>6</v>
      </c>
      <c r="B5" s="375"/>
      <c r="C5" s="376" t="s">
        <v>7</v>
      </c>
      <c r="D5" s="377" t="s">
        <v>8</v>
      </c>
      <c r="E5" s="377" t="s">
        <v>9</v>
      </c>
      <c r="F5" s="377" t="s">
        <v>10</v>
      </c>
      <c r="G5" s="377"/>
      <c r="H5" s="377"/>
      <c r="I5" s="377"/>
      <c r="J5" s="377"/>
      <c r="K5" s="377"/>
      <c r="L5" s="380" t="s">
        <v>11</v>
      </c>
      <c r="M5" s="380" t="s">
        <v>12</v>
      </c>
    </row>
    <row r="6" s="363" customFormat="1" ht="20.45" customHeight="1" spans="1:13">
      <c r="A6" s="378"/>
      <c r="B6" s="379"/>
      <c r="C6" s="376"/>
      <c r="D6" s="377"/>
      <c r="E6" s="377"/>
      <c r="F6" s="377" t="s">
        <v>13</v>
      </c>
      <c r="G6" s="377"/>
      <c r="H6" s="380" t="s">
        <v>14</v>
      </c>
      <c r="I6" s="380" t="s">
        <v>15</v>
      </c>
      <c r="J6" s="380" t="s">
        <v>16</v>
      </c>
      <c r="K6" s="380" t="s">
        <v>17</v>
      </c>
      <c r="L6" s="380"/>
      <c r="M6" s="380"/>
    </row>
    <row r="7" s="363" customFormat="1" ht="22.9" customHeight="1" spans="1:13">
      <c r="A7" s="381"/>
      <c r="B7" s="382"/>
      <c r="C7" s="376"/>
      <c r="D7" s="377"/>
      <c r="E7" s="377"/>
      <c r="F7" s="377" t="s">
        <v>18</v>
      </c>
      <c r="G7" s="377" t="s">
        <v>19</v>
      </c>
      <c r="H7" s="380"/>
      <c r="I7" s="380"/>
      <c r="J7" s="380"/>
      <c r="K7" s="380"/>
      <c r="L7" s="380"/>
      <c r="M7" s="380"/>
    </row>
    <row r="8" s="363" customFormat="1" ht="30" customHeight="1" spans="1:13">
      <c r="A8" s="351" t="s">
        <v>13</v>
      </c>
      <c r="B8" s="383" t="s">
        <v>18</v>
      </c>
      <c r="C8" s="261">
        <f>C9+C10</f>
        <v>9843.7</v>
      </c>
      <c r="D8" s="384" t="s">
        <v>20</v>
      </c>
      <c r="E8" s="261">
        <f>E9+E10+E11</f>
        <v>8205.33</v>
      </c>
      <c r="F8" s="261">
        <f t="shared" ref="F8:G8" si="0">F9+F10+F11</f>
        <v>8205.33</v>
      </c>
      <c r="G8" s="261">
        <f t="shared" si="0"/>
        <v>8205.33</v>
      </c>
      <c r="H8" s="261">
        <f t="shared" ref="H8" si="1">H9+H10+H11</f>
        <v>0</v>
      </c>
      <c r="I8" s="261">
        <f t="shared" ref="I8" si="2">I9+I10+I11</f>
        <v>0</v>
      </c>
      <c r="J8" s="261">
        <f t="shared" ref="J8" si="3">J9+J10+J11</f>
        <v>0</v>
      </c>
      <c r="K8" s="261">
        <f t="shared" ref="K8" si="4">K9+K10+K11</f>
        <v>0</v>
      </c>
      <c r="L8" s="261">
        <f t="shared" ref="L8" si="5">L9+L10+L11</f>
        <v>0</v>
      </c>
      <c r="M8" s="403"/>
    </row>
    <row r="9" s="363" customFormat="1" ht="30" customHeight="1" spans="1:13">
      <c r="A9" s="354"/>
      <c r="B9" s="383" t="s">
        <v>21</v>
      </c>
      <c r="C9" s="264">
        <v>9630.7</v>
      </c>
      <c r="D9" s="384" t="s">
        <v>22</v>
      </c>
      <c r="E9" s="385">
        <f>F9+J9+K9+L9</f>
        <v>5645.76</v>
      </c>
      <c r="F9" s="385">
        <f>G9</f>
        <v>5645.76</v>
      </c>
      <c r="G9" s="385">
        <v>5645.76</v>
      </c>
      <c r="H9" s="261"/>
      <c r="I9" s="261"/>
      <c r="J9" s="261"/>
      <c r="K9" s="261"/>
      <c r="L9" s="261"/>
      <c r="M9" s="403"/>
    </row>
    <row r="10" s="363" customFormat="1" ht="30" customHeight="1" spans="1:13">
      <c r="A10" s="354"/>
      <c r="B10" s="383" t="s">
        <v>23</v>
      </c>
      <c r="C10" s="261">
        <v>213</v>
      </c>
      <c r="D10" s="386" t="s">
        <v>24</v>
      </c>
      <c r="E10" s="385">
        <f>F10+J10+K10+L10</f>
        <v>2228.58</v>
      </c>
      <c r="F10" s="385">
        <f t="shared" ref="F10:F13" si="6">G10</f>
        <v>2228.58</v>
      </c>
      <c r="G10" s="385">
        <v>2228.58</v>
      </c>
      <c r="H10" s="261"/>
      <c r="I10" s="261"/>
      <c r="J10" s="261"/>
      <c r="K10" s="261"/>
      <c r="L10" s="261"/>
      <c r="M10" s="403"/>
    </row>
    <row r="11" s="363" customFormat="1" ht="30" customHeight="1" spans="1:13">
      <c r="A11" s="354"/>
      <c r="B11" s="383" t="s">
        <v>25</v>
      </c>
      <c r="C11" s="387"/>
      <c r="D11" s="388" t="s">
        <v>26</v>
      </c>
      <c r="E11" s="385">
        <f>F11+J11+K11+L11</f>
        <v>330.99</v>
      </c>
      <c r="F11" s="385">
        <f t="shared" si="6"/>
        <v>330.99</v>
      </c>
      <c r="G11" s="385">
        <v>330.99</v>
      </c>
      <c r="H11" s="261"/>
      <c r="I11" s="261"/>
      <c r="J11" s="261"/>
      <c r="K11" s="261"/>
      <c r="L11" s="261"/>
      <c r="M11" s="403"/>
    </row>
    <row r="12" s="363" customFormat="1" ht="30" customHeight="1" spans="1:13">
      <c r="A12" s="354"/>
      <c r="B12" s="383" t="s">
        <v>27</v>
      </c>
      <c r="C12" s="387"/>
      <c r="D12" s="386" t="s">
        <v>28</v>
      </c>
      <c r="E12" s="385">
        <v>2727.37</v>
      </c>
      <c r="F12" s="385">
        <f t="shared" si="6"/>
        <v>1638.37</v>
      </c>
      <c r="G12" s="385">
        <f t="shared" ref="G12" si="7">G13+G14</f>
        <v>1638.37</v>
      </c>
      <c r="H12" s="261">
        <f t="shared" ref="H12" si="8">H13+H14</f>
        <v>0</v>
      </c>
      <c r="I12" s="261">
        <f t="shared" ref="I12" si="9">I13+I14</f>
        <v>0</v>
      </c>
      <c r="J12" s="261">
        <f t="shared" ref="J12" si="10">J13+J14</f>
        <v>1089</v>
      </c>
      <c r="K12" s="261">
        <f t="shared" ref="K12" si="11">K13+K14</f>
        <v>0</v>
      </c>
      <c r="L12" s="261">
        <f t="shared" ref="L12" si="12">L13+L14</f>
        <v>0</v>
      </c>
      <c r="M12" s="403"/>
    </row>
    <row r="13" s="363" customFormat="1" ht="30" customHeight="1" spans="1:14">
      <c r="A13" s="357"/>
      <c r="B13" s="383" t="s">
        <v>29</v>
      </c>
      <c r="C13" s="387"/>
      <c r="D13" s="384" t="s">
        <v>30</v>
      </c>
      <c r="E13" s="385">
        <f>F13+J13+K13+L13</f>
        <v>2727.37</v>
      </c>
      <c r="F13" s="385" t="str">
        <f t="shared" si="6"/>
        <v>1638.37</v>
      </c>
      <c r="G13" s="385" t="s">
        <v>31</v>
      </c>
      <c r="H13" s="261"/>
      <c r="I13" s="261"/>
      <c r="J13" s="261">
        <v>1089</v>
      </c>
      <c r="K13" s="261"/>
      <c r="L13" s="261"/>
      <c r="M13" s="403"/>
      <c r="N13" s="404"/>
    </row>
    <row r="14" s="363" customFormat="1" ht="30" customHeight="1" spans="1:13">
      <c r="A14" s="389" t="s">
        <v>14</v>
      </c>
      <c r="B14" s="390"/>
      <c r="C14" s="387"/>
      <c r="D14" s="391" t="s">
        <v>32</v>
      </c>
      <c r="E14" s="261">
        <f t="shared" ref="E14" si="13">F14+J14+K14+L14</f>
        <v>0</v>
      </c>
      <c r="F14" s="261"/>
      <c r="G14" s="261"/>
      <c r="H14" s="261"/>
      <c r="I14" s="261"/>
      <c r="J14" s="261"/>
      <c r="K14" s="261"/>
      <c r="L14" s="261"/>
      <c r="M14" s="403"/>
    </row>
    <row r="15" s="363" customFormat="1" ht="30" customHeight="1" spans="1:13">
      <c r="A15" s="389" t="s">
        <v>15</v>
      </c>
      <c r="B15" s="390"/>
      <c r="C15" s="387"/>
      <c r="D15" s="384"/>
      <c r="E15" s="261"/>
      <c r="F15" s="261"/>
      <c r="G15" s="261"/>
      <c r="H15" s="261"/>
      <c r="I15" s="261"/>
      <c r="J15" s="261"/>
      <c r="K15" s="261"/>
      <c r="L15" s="261"/>
      <c r="M15" s="403"/>
    </row>
    <row r="16" s="363" customFormat="1" ht="30" customHeight="1" spans="1:13">
      <c r="A16" s="392" t="s">
        <v>16</v>
      </c>
      <c r="B16" s="393"/>
      <c r="C16" s="394">
        <v>1089</v>
      </c>
      <c r="D16" s="395"/>
      <c r="E16" s="395"/>
      <c r="F16" s="395"/>
      <c r="G16" s="395"/>
      <c r="H16" s="395"/>
      <c r="I16" s="395"/>
      <c r="J16" s="395"/>
      <c r="K16" s="395"/>
      <c r="L16" s="395"/>
      <c r="M16" s="403"/>
    </row>
    <row r="17" s="363" customFormat="1" ht="30" customHeight="1" spans="1:13">
      <c r="A17" s="396" t="s">
        <v>17</v>
      </c>
      <c r="B17" s="397"/>
      <c r="C17" s="387"/>
      <c r="D17" s="386"/>
      <c r="E17" s="395"/>
      <c r="F17" s="395"/>
      <c r="G17" s="395"/>
      <c r="H17" s="395"/>
      <c r="I17" s="395"/>
      <c r="J17" s="395"/>
      <c r="K17" s="395"/>
      <c r="L17" s="395"/>
      <c r="M17" s="403"/>
    </row>
    <row r="18" s="363" customFormat="1" ht="30" customHeight="1" spans="3:13">
      <c r="C18" s="387"/>
      <c r="D18" s="386"/>
      <c r="E18" s="395"/>
      <c r="F18" s="395"/>
      <c r="G18" s="395"/>
      <c r="H18" s="395"/>
      <c r="I18" s="395"/>
      <c r="J18" s="395"/>
      <c r="K18" s="395"/>
      <c r="L18" s="395"/>
      <c r="M18" s="403"/>
    </row>
    <row r="19" s="363" customFormat="1" ht="30" customHeight="1" spans="1:13">
      <c r="A19" s="398" t="s">
        <v>33</v>
      </c>
      <c r="B19" s="399"/>
      <c r="C19" s="261">
        <f>C8+C16+C17</f>
        <v>10932.7</v>
      </c>
      <c r="D19" s="400"/>
      <c r="E19" s="261"/>
      <c r="F19" s="395"/>
      <c r="G19" s="395"/>
      <c r="H19" s="395"/>
      <c r="I19" s="395"/>
      <c r="J19" s="395"/>
      <c r="K19" s="395"/>
      <c r="L19" s="395"/>
      <c r="M19" s="403"/>
    </row>
    <row r="20" s="363" customFormat="1" ht="30" customHeight="1" spans="1:13">
      <c r="A20" s="396" t="s">
        <v>34</v>
      </c>
      <c r="B20" s="397"/>
      <c r="C20" s="387"/>
      <c r="D20" s="391"/>
      <c r="E20" s="261"/>
      <c r="F20" s="395"/>
      <c r="G20" s="395"/>
      <c r="H20" s="395"/>
      <c r="I20" s="395"/>
      <c r="J20" s="395"/>
      <c r="K20" s="395"/>
      <c r="L20" s="395"/>
      <c r="M20" s="403"/>
    </row>
    <row r="21" s="363" customFormat="1" ht="30" customHeight="1" spans="1:13">
      <c r="A21" s="392" t="s">
        <v>12</v>
      </c>
      <c r="B21" s="393"/>
      <c r="C21" s="387"/>
      <c r="D21" s="391"/>
      <c r="E21" s="261"/>
      <c r="F21" s="395"/>
      <c r="G21" s="395"/>
      <c r="H21" s="395"/>
      <c r="I21" s="395"/>
      <c r="J21" s="395"/>
      <c r="K21" s="395"/>
      <c r="L21" s="395"/>
      <c r="M21" s="403"/>
    </row>
    <row r="22" s="363" customFormat="1" ht="24" customHeight="1" spans="1:13">
      <c r="A22" s="398" t="s">
        <v>35</v>
      </c>
      <c r="B22" s="399"/>
      <c r="C22" s="261">
        <f>C19</f>
        <v>10932.7</v>
      </c>
      <c r="D22" s="400" t="s">
        <v>36</v>
      </c>
      <c r="E22" s="261">
        <f>E8+E12</f>
        <v>10932.7</v>
      </c>
      <c r="F22" s="261">
        <f t="shared" ref="F22:M22" si="14">F8+F12</f>
        <v>9843.7</v>
      </c>
      <c r="G22" s="261">
        <f t="shared" si="14"/>
        <v>9843.7</v>
      </c>
      <c r="H22" s="261">
        <f t="shared" si="14"/>
        <v>0</v>
      </c>
      <c r="I22" s="261">
        <f t="shared" si="14"/>
        <v>0</v>
      </c>
      <c r="J22" s="261">
        <f t="shared" si="14"/>
        <v>1089</v>
      </c>
      <c r="K22" s="261">
        <f t="shared" si="14"/>
        <v>0</v>
      </c>
      <c r="L22" s="261">
        <f t="shared" si="14"/>
        <v>0</v>
      </c>
      <c r="M22" s="405">
        <f t="shared" si="14"/>
        <v>0</v>
      </c>
    </row>
    <row r="23" ht="9.75" customHeight="1"/>
  </sheetData>
  <mergeCells count="25">
    <mergeCell ref="B2:L2"/>
    <mergeCell ref="A3:C3"/>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N11"/>
  <sheetViews>
    <sheetView showGridLines="0" showZeros="0" workbookViewId="0">
      <selection activeCell="T35" sqref="T35"/>
    </sheetView>
  </sheetViews>
  <sheetFormatPr defaultColWidth="8.875" defaultRowHeight="14.25"/>
  <cols>
    <col min="1" max="1" width="3.75" style="82" customWidth="1"/>
    <col min="2" max="2" width="4.5" style="82" customWidth="1"/>
    <col min="3" max="3" width="4.625" style="82" customWidth="1"/>
    <col min="4" max="4" width="8.125" style="82" customWidth="1"/>
    <col min="5" max="5" width="14.875" style="82" customWidth="1"/>
    <col min="6" max="6" width="7.875" style="82" customWidth="1"/>
    <col min="7" max="11" width="9" style="82"/>
    <col min="12" max="12" width="6.125" style="82" customWidth="1"/>
    <col min="13" max="13" width="6.375" style="82" customWidth="1"/>
    <col min="14" max="14" width="5.75" style="82" customWidth="1"/>
    <col min="15" max="32" width="9" style="82"/>
    <col min="33" max="16384" width="8.875" style="82"/>
  </cols>
  <sheetData>
    <row r="1" spans="12:12">
      <c r="L1" s="82" t="s">
        <v>336</v>
      </c>
    </row>
    <row r="2" ht="42" customHeight="1" spans="1:14">
      <c r="A2" s="83" t="s">
        <v>337</v>
      </c>
      <c r="B2" s="83"/>
      <c r="C2" s="83"/>
      <c r="D2" s="83"/>
      <c r="E2" s="83"/>
      <c r="F2" s="83"/>
      <c r="G2" s="83"/>
      <c r="H2" s="83"/>
      <c r="I2" s="83"/>
      <c r="J2" s="83"/>
      <c r="K2" s="83"/>
      <c r="L2" s="83"/>
      <c r="M2" s="83"/>
      <c r="N2" s="83"/>
    </row>
    <row r="3" s="77" customFormat="1" ht="15" customHeight="1" spans="1:14">
      <c r="A3" s="84" t="s">
        <v>2</v>
      </c>
      <c r="B3" s="84"/>
      <c r="C3" s="84"/>
      <c r="D3" s="84"/>
      <c r="E3" s="84"/>
      <c r="F3" s="84"/>
      <c r="G3" s="85"/>
      <c r="H3" s="85"/>
      <c r="I3" s="85"/>
      <c r="J3" s="85"/>
      <c r="K3" s="85"/>
      <c r="L3" s="85"/>
      <c r="M3" s="107" t="s">
        <v>3</v>
      </c>
      <c r="N3" s="107"/>
    </row>
    <row r="4" s="78" customFormat="1" ht="16.5" customHeight="1" spans="1:14">
      <c r="A4" s="86" t="s">
        <v>84</v>
      </c>
      <c r="B4" s="87"/>
      <c r="C4" s="88"/>
      <c r="D4" s="89" t="s">
        <v>40</v>
      </c>
      <c r="E4" s="89" t="s">
        <v>85</v>
      </c>
      <c r="F4" s="90" t="s">
        <v>42</v>
      </c>
      <c r="G4" s="91" t="s">
        <v>86</v>
      </c>
      <c r="H4" s="91"/>
      <c r="I4" s="91"/>
      <c r="J4" s="91"/>
      <c r="K4" s="91"/>
      <c r="L4" s="108" t="s">
        <v>87</v>
      </c>
      <c r="M4" s="109"/>
      <c r="N4" s="110"/>
    </row>
    <row r="5" s="79" customFormat="1" customHeight="1" spans="1:14">
      <c r="A5" s="92" t="s">
        <v>43</v>
      </c>
      <c r="B5" s="93" t="s">
        <v>44</v>
      </c>
      <c r="C5" s="93" t="s">
        <v>45</v>
      </c>
      <c r="D5" s="94"/>
      <c r="E5" s="94"/>
      <c r="F5" s="90"/>
      <c r="G5" s="95" t="s">
        <v>18</v>
      </c>
      <c r="H5" s="95" t="s">
        <v>88</v>
      </c>
      <c r="I5" s="111" t="s">
        <v>89</v>
      </c>
      <c r="J5" s="111" t="s">
        <v>90</v>
      </c>
      <c r="K5" s="95" t="s">
        <v>91</v>
      </c>
      <c r="L5" s="90" t="s">
        <v>18</v>
      </c>
      <c r="M5" s="90" t="s">
        <v>92</v>
      </c>
      <c r="N5" s="90" t="s">
        <v>93</v>
      </c>
    </row>
    <row r="6" s="79" customFormat="1" ht="30.75" customHeight="1" spans="1:14">
      <c r="A6" s="92"/>
      <c r="B6" s="93"/>
      <c r="C6" s="93"/>
      <c r="D6" s="96"/>
      <c r="E6" s="96"/>
      <c r="F6" s="90"/>
      <c r="G6" s="97"/>
      <c r="H6" s="97"/>
      <c r="I6" s="112"/>
      <c r="J6" s="112"/>
      <c r="K6" s="97"/>
      <c r="L6" s="90"/>
      <c r="M6" s="90"/>
      <c r="N6" s="90"/>
    </row>
    <row r="7" s="80" customFormat="1" ht="20.1" customHeight="1" spans="1:14">
      <c r="A7" s="98" t="s">
        <v>334</v>
      </c>
      <c r="B7" s="99" t="s">
        <v>334</v>
      </c>
      <c r="C7" s="99" t="s">
        <v>334</v>
      </c>
      <c r="D7" s="99"/>
      <c r="E7" s="99" t="s">
        <v>334</v>
      </c>
      <c r="F7" s="100">
        <v>1</v>
      </c>
      <c r="G7" s="100">
        <v>2</v>
      </c>
      <c r="H7" s="100">
        <v>3</v>
      </c>
      <c r="I7" s="100">
        <v>4</v>
      </c>
      <c r="J7" s="100">
        <v>5</v>
      </c>
      <c r="K7" s="100">
        <v>6</v>
      </c>
      <c r="L7" s="100">
        <v>7</v>
      </c>
      <c r="M7" s="100">
        <v>8</v>
      </c>
      <c r="N7" s="100">
        <v>9</v>
      </c>
    </row>
    <row r="8" s="80" customFormat="1" ht="20.1" customHeight="1" spans="1:14">
      <c r="A8" s="101"/>
      <c r="B8" s="102"/>
      <c r="C8" s="102"/>
      <c r="D8" s="102"/>
      <c r="E8" s="103"/>
      <c r="F8" s="104"/>
      <c r="G8" s="104"/>
      <c r="H8" s="104"/>
      <c r="I8" s="104"/>
      <c r="J8" s="104"/>
      <c r="K8" s="104"/>
      <c r="L8" s="104"/>
      <c r="M8" s="104"/>
      <c r="N8" s="104"/>
    </row>
    <row r="9" s="81" customFormat="1" ht="27.95" customHeight="1" spans="1:14">
      <c r="A9" s="105" t="s">
        <v>338</v>
      </c>
      <c r="B9" s="105"/>
      <c r="C9" s="105"/>
      <c r="D9" s="105"/>
      <c r="E9" s="105"/>
      <c r="F9" s="105"/>
      <c r="G9" s="105"/>
      <c r="H9" s="105"/>
      <c r="I9" s="105"/>
      <c r="J9" s="105"/>
      <c r="K9" s="105"/>
      <c r="L9" s="105"/>
      <c r="M9" s="105"/>
      <c r="N9" s="105"/>
    </row>
    <row r="10" spans="4:4">
      <c r="D10" s="106"/>
    </row>
    <row r="11" spans="2:2">
      <c r="B11" s="106">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48"/>
  <sheetViews>
    <sheetView topLeftCell="A18" workbookViewId="0">
      <selection activeCell="J21" sqref="J21"/>
    </sheetView>
  </sheetViews>
  <sheetFormatPr defaultColWidth="13" defaultRowHeight="14.25" outlineLevelCol="7"/>
  <cols>
    <col min="1" max="1" width="6.625" style="47" customWidth="1"/>
    <col min="2" max="2" width="13.75" style="47" customWidth="1"/>
    <col min="3" max="3" width="9.625" style="47" customWidth="1"/>
    <col min="4" max="4" width="18.25" style="47" customWidth="1"/>
    <col min="5" max="5" width="12.5" style="47" customWidth="1"/>
    <col min="6" max="6" width="53.625" style="47" customWidth="1"/>
    <col min="8" max="8" width="18" customWidth="1"/>
  </cols>
  <sheetData>
    <row r="1" ht="25.5" spans="1:6">
      <c r="A1" s="48" t="s">
        <v>339</v>
      </c>
      <c r="B1" s="48"/>
      <c r="C1" s="48"/>
      <c r="D1" s="48"/>
      <c r="E1" s="48"/>
      <c r="F1" s="48"/>
    </row>
    <row r="2" spans="1:6">
      <c r="A2" s="49" t="s">
        <v>340</v>
      </c>
      <c r="B2" s="49"/>
      <c r="C2" s="49"/>
      <c r="D2" s="49"/>
      <c r="E2" s="49"/>
      <c r="F2" s="49"/>
    </row>
    <row r="3" spans="1:6">
      <c r="A3" s="50" t="s">
        <v>341</v>
      </c>
      <c r="B3" s="50"/>
      <c r="C3" s="51" t="s">
        <v>342</v>
      </c>
      <c r="D3" s="51"/>
      <c r="E3" s="51"/>
      <c r="F3" s="51"/>
    </row>
    <row r="4" spans="1:6">
      <c r="A4" s="50"/>
      <c r="B4" s="50"/>
      <c r="C4" s="51"/>
      <c r="D4" s="51"/>
      <c r="E4" s="51"/>
      <c r="F4" s="51"/>
    </row>
    <row r="5" ht="36" spans="1:6">
      <c r="A5" s="50" t="s">
        <v>343</v>
      </c>
      <c r="B5" s="51" t="s">
        <v>344</v>
      </c>
      <c r="C5" s="51"/>
      <c r="D5" s="51"/>
      <c r="E5" s="51"/>
      <c r="F5" s="51"/>
    </row>
    <row r="6" spans="1:6">
      <c r="A6" s="52" t="s">
        <v>345</v>
      </c>
      <c r="B6" s="52" t="s">
        <v>346</v>
      </c>
      <c r="C6" s="52"/>
      <c r="D6" s="52" t="s">
        <v>347</v>
      </c>
      <c r="E6" s="52"/>
      <c r="F6" s="52"/>
    </row>
    <row r="7" spans="1:6">
      <c r="A7" s="53"/>
      <c r="B7" s="54" t="s">
        <v>348</v>
      </c>
      <c r="C7" s="54"/>
      <c r="D7" s="54" t="s">
        <v>349</v>
      </c>
      <c r="E7" s="54"/>
      <c r="F7" s="54"/>
    </row>
    <row r="8" spans="1:6">
      <c r="A8" s="53"/>
      <c r="B8" s="54" t="s">
        <v>348</v>
      </c>
      <c r="C8" s="54"/>
      <c r="D8" s="55" t="s">
        <v>350</v>
      </c>
      <c r="E8" s="56"/>
      <c r="F8" s="57"/>
    </row>
    <row r="9" spans="1:6">
      <c r="A9" s="53"/>
      <c r="B9" s="54" t="s">
        <v>348</v>
      </c>
      <c r="C9" s="54"/>
      <c r="D9" s="55" t="s">
        <v>351</v>
      </c>
      <c r="E9" s="56"/>
      <c r="F9" s="57"/>
    </row>
    <row r="10" spans="1:6">
      <c r="A10" s="53"/>
      <c r="B10" s="54" t="s">
        <v>352</v>
      </c>
      <c r="C10" s="54"/>
      <c r="D10" s="55" t="s">
        <v>353</v>
      </c>
      <c r="E10" s="56"/>
      <c r="F10" s="57"/>
    </row>
    <row r="11" spans="1:6">
      <c r="A11" s="53"/>
      <c r="B11" s="54" t="s">
        <v>354</v>
      </c>
      <c r="C11" s="54"/>
      <c r="D11" s="54" t="s">
        <v>355</v>
      </c>
      <c r="E11" s="54"/>
      <c r="F11" s="54"/>
    </row>
    <row r="12" spans="1:6">
      <c r="A12" s="50" t="s">
        <v>356</v>
      </c>
      <c r="B12" s="58" t="s">
        <v>357</v>
      </c>
      <c r="C12" s="58"/>
      <c r="D12" s="58"/>
      <c r="E12" s="59">
        <f>E13</f>
        <v>10932.7</v>
      </c>
      <c r="F12" s="59"/>
    </row>
    <row r="13" spans="1:6">
      <c r="A13" s="50"/>
      <c r="B13" s="51" t="s">
        <v>358</v>
      </c>
      <c r="C13" s="51"/>
      <c r="D13" s="51"/>
      <c r="E13" s="60">
        <f>E15+E16</f>
        <v>10932.7</v>
      </c>
      <c r="F13" s="60"/>
    </row>
    <row r="14" spans="1:6">
      <c r="A14" s="50"/>
      <c r="B14" s="51" t="s">
        <v>359</v>
      </c>
      <c r="C14" s="51"/>
      <c r="D14" s="51"/>
      <c r="E14" s="60"/>
      <c r="F14" s="60"/>
    </row>
    <row r="15" spans="1:6">
      <c r="A15" s="50"/>
      <c r="B15" s="51" t="s">
        <v>360</v>
      </c>
      <c r="C15" s="51"/>
      <c r="D15" s="51"/>
      <c r="E15" s="60">
        <v>8205.33</v>
      </c>
      <c r="F15" s="60"/>
    </row>
    <row r="16" spans="1:6">
      <c r="A16" s="50"/>
      <c r="B16" s="51" t="s">
        <v>361</v>
      </c>
      <c r="C16" s="51"/>
      <c r="D16" s="51"/>
      <c r="E16" s="60">
        <v>2727.37</v>
      </c>
      <c r="F16" s="60"/>
    </row>
    <row r="17" ht="25.5" customHeight="1" spans="1:6">
      <c r="A17" s="50" t="s">
        <v>362</v>
      </c>
      <c r="B17" s="50" t="s">
        <v>363</v>
      </c>
      <c r="C17" s="50" t="s">
        <v>364</v>
      </c>
      <c r="D17" s="50" t="s">
        <v>365</v>
      </c>
      <c r="E17" s="50" t="s">
        <v>366</v>
      </c>
      <c r="F17" s="50"/>
    </row>
    <row r="18" ht="56.45" customHeight="1" spans="1:6">
      <c r="A18" s="61" t="s">
        <v>367</v>
      </c>
      <c r="B18" s="50" t="s">
        <v>368</v>
      </c>
      <c r="C18" s="51" t="s">
        <v>369</v>
      </c>
      <c r="D18" s="62" t="s">
        <v>370</v>
      </c>
      <c r="E18" s="51" t="s">
        <v>371</v>
      </c>
      <c r="F18" s="51"/>
    </row>
    <row r="19" ht="49.15" customHeight="1" spans="1:6">
      <c r="A19" s="50" t="s">
        <v>367</v>
      </c>
      <c r="B19" s="52" t="s">
        <v>368</v>
      </c>
      <c r="C19" s="51" t="s">
        <v>372</v>
      </c>
      <c r="D19" s="62" t="s">
        <v>373</v>
      </c>
      <c r="E19" s="51" t="s">
        <v>374</v>
      </c>
      <c r="F19" s="51"/>
    </row>
    <row r="20" ht="42" customHeight="1" spans="1:6">
      <c r="A20" s="50"/>
      <c r="B20" s="63"/>
      <c r="C20" s="51" t="s">
        <v>375</v>
      </c>
      <c r="D20" s="62" t="s">
        <v>376</v>
      </c>
      <c r="E20" s="51" t="s">
        <v>377</v>
      </c>
      <c r="F20" s="51"/>
    </row>
    <row r="21" ht="30" customHeight="1" spans="1:6">
      <c r="A21" s="50"/>
      <c r="B21" s="52" t="s">
        <v>378</v>
      </c>
      <c r="C21" s="51" t="s">
        <v>379</v>
      </c>
      <c r="D21" s="50" t="s">
        <v>380</v>
      </c>
      <c r="E21" s="51" t="s">
        <v>381</v>
      </c>
      <c r="F21" s="51"/>
    </row>
    <row r="22" ht="30" customHeight="1" spans="1:8">
      <c r="A22" s="50"/>
      <c r="B22" s="53"/>
      <c r="C22" s="51" t="s">
        <v>382</v>
      </c>
      <c r="D22" s="62">
        <v>0.96</v>
      </c>
      <c r="E22" s="51" t="s">
        <v>383</v>
      </c>
      <c r="F22" s="51"/>
      <c r="H22" s="64"/>
    </row>
    <row r="23" ht="42" customHeight="1" spans="1:8">
      <c r="A23" s="50"/>
      <c r="B23" s="53"/>
      <c r="C23" s="51" t="s">
        <v>384</v>
      </c>
      <c r="D23" s="65">
        <v>0.04</v>
      </c>
      <c r="E23" s="51" t="s">
        <v>385</v>
      </c>
      <c r="F23" s="51"/>
      <c r="H23" s="64"/>
    </row>
    <row r="24" ht="28.15" customHeight="1" spans="1:8">
      <c r="A24" s="50"/>
      <c r="B24" s="53"/>
      <c r="C24" s="51" t="s">
        <v>386</v>
      </c>
      <c r="D24" s="65">
        <v>0.15</v>
      </c>
      <c r="E24" s="51" t="s">
        <v>387</v>
      </c>
      <c r="F24" s="51"/>
      <c r="H24" s="64"/>
    </row>
    <row r="25" ht="24" customHeight="1" spans="1:8">
      <c r="A25" s="50"/>
      <c r="B25" s="53"/>
      <c r="C25" s="51" t="s">
        <v>388</v>
      </c>
      <c r="D25" s="66">
        <v>0.95</v>
      </c>
      <c r="E25" s="51" t="s">
        <v>389</v>
      </c>
      <c r="F25" s="51"/>
      <c r="H25" s="64"/>
    </row>
    <row r="26" ht="32.25" customHeight="1" spans="1:8">
      <c r="A26" s="50"/>
      <c r="B26" s="53"/>
      <c r="C26" s="51" t="s">
        <v>390</v>
      </c>
      <c r="D26" s="66">
        <v>0.9</v>
      </c>
      <c r="E26" s="51" t="s">
        <v>391</v>
      </c>
      <c r="F26" s="51"/>
      <c r="H26" s="64"/>
    </row>
    <row r="27" ht="28.15" customHeight="1" spans="1:6">
      <c r="A27" s="50"/>
      <c r="B27" s="53"/>
      <c r="C27" s="51" t="s">
        <v>392</v>
      </c>
      <c r="D27" s="50" t="s">
        <v>393</v>
      </c>
      <c r="E27" s="51" t="s">
        <v>394</v>
      </c>
      <c r="F27" s="51"/>
    </row>
    <row r="28" ht="75" customHeight="1" spans="1:6">
      <c r="A28" s="50"/>
      <c r="B28" s="53"/>
      <c r="C28" s="51" t="s">
        <v>395</v>
      </c>
      <c r="D28" s="50" t="s">
        <v>396</v>
      </c>
      <c r="E28" s="51" t="s">
        <v>397</v>
      </c>
      <c r="F28" s="51"/>
    </row>
    <row r="29" ht="54" customHeight="1" spans="1:6">
      <c r="A29" s="50"/>
      <c r="B29" s="53"/>
      <c r="C29" s="51" t="s">
        <v>398</v>
      </c>
      <c r="D29" s="50" t="s">
        <v>399</v>
      </c>
      <c r="E29" s="51" t="s">
        <v>400</v>
      </c>
      <c r="F29" s="51"/>
    </row>
    <row r="30" ht="51.6" customHeight="1" spans="1:6">
      <c r="A30" s="50"/>
      <c r="B30" s="63"/>
      <c r="C30" s="51" t="s">
        <v>401</v>
      </c>
      <c r="D30" s="50" t="s">
        <v>402</v>
      </c>
      <c r="E30" s="51" t="s">
        <v>403</v>
      </c>
      <c r="F30" s="51"/>
    </row>
    <row r="31" ht="81" customHeight="1" spans="1:6">
      <c r="A31" s="67"/>
      <c r="B31" s="68" t="s">
        <v>378</v>
      </c>
      <c r="C31" s="51" t="s">
        <v>404</v>
      </c>
      <c r="D31" s="50" t="s">
        <v>405</v>
      </c>
      <c r="E31" s="51" t="s">
        <v>406</v>
      </c>
      <c r="F31" s="51"/>
    </row>
    <row r="32" ht="33" customHeight="1" spans="1:6">
      <c r="A32" s="67"/>
      <c r="B32" s="50" t="s">
        <v>407</v>
      </c>
      <c r="C32" s="51" t="s">
        <v>408</v>
      </c>
      <c r="D32" s="62">
        <v>0.95</v>
      </c>
      <c r="E32" s="51" t="s">
        <v>409</v>
      </c>
      <c r="F32" s="51"/>
    </row>
    <row r="33" ht="24" spans="1:6">
      <c r="A33" s="67"/>
      <c r="B33" s="50"/>
      <c r="C33" s="51" t="s">
        <v>410</v>
      </c>
      <c r="D33" s="62">
        <v>0.98</v>
      </c>
      <c r="E33" s="51" t="s">
        <v>411</v>
      </c>
      <c r="F33" s="51"/>
    </row>
    <row r="34" ht="24" spans="1:6">
      <c r="A34" s="67"/>
      <c r="B34" s="50"/>
      <c r="C34" s="51" t="s">
        <v>412</v>
      </c>
      <c r="D34" s="62">
        <v>0.95</v>
      </c>
      <c r="E34" s="51" t="s">
        <v>413</v>
      </c>
      <c r="F34" s="51"/>
    </row>
    <row r="35" ht="24" spans="1:6">
      <c r="A35" s="69"/>
      <c r="B35" s="50"/>
      <c r="C35" s="51" t="s">
        <v>414</v>
      </c>
      <c r="D35" s="62">
        <v>1</v>
      </c>
      <c r="E35" s="51" t="s">
        <v>415</v>
      </c>
      <c r="F35" s="51"/>
    </row>
    <row r="36" ht="36" spans="1:6">
      <c r="A36" s="52" t="s">
        <v>416</v>
      </c>
      <c r="B36" s="52" t="s">
        <v>417</v>
      </c>
      <c r="C36" s="51" t="s">
        <v>418</v>
      </c>
      <c r="D36" s="50" t="s">
        <v>419</v>
      </c>
      <c r="E36" s="51" t="s">
        <v>418</v>
      </c>
      <c r="F36" s="51"/>
    </row>
    <row r="37" ht="24" spans="1:6">
      <c r="A37" s="53"/>
      <c r="B37" s="53"/>
      <c r="C37" s="51" t="s">
        <v>420</v>
      </c>
      <c r="D37" s="50" t="s">
        <v>419</v>
      </c>
      <c r="E37" s="51" t="s">
        <v>421</v>
      </c>
      <c r="F37" s="51"/>
    </row>
    <row r="38" ht="24" spans="1:6">
      <c r="A38" s="53"/>
      <c r="B38" s="53"/>
      <c r="C38" s="70" t="s">
        <v>422</v>
      </c>
      <c r="D38" s="50" t="s">
        <v>419</v>
      </c>
      <c r="E38" s="71" t="s">
        <v>423</v>
      </c>
      <c r="F38" s="71"/>
    </row>
    <row r="39" ht="24" spans="1:6">
      <c r="A39" s="53"/>
      <c r="B39" s="53"/>
      <c r="C39" s="51" t="s">
        <v>424</v>
      </c>
      <c r="D39" s="50" t="s">
        <v>419</v>
      </c>
      <c r="E39" s="51" t="s">
        <v>425</v>
      </c>
      <c r="F39" s="51"/>
    </row>
    <row r="40" ht="36" spans="1:6">
      <c r="A40" s="53"/>
      <c r="B40" s="52" t="s">
        <v>426</v>
      </c>
      <c r="C40" s="51" t="s">
        <v>427</v>
      </c>
      <c r="D40" s="50" t="s">
        <v>419</v>
      </c>
      <c r="E40" s="51" t="s">
        <v>427</v>
      </c>
      <c r="F40" s="51"/>
    </row>
    <row r="41" ht="24" spans="1:6">
      <c r="A41" s="53"/>
      <c r="B41" s="53"/>
      <c r="C41" s="51" t="s">
        <v>428</v>
      </c>
      <c r="D41" s="50" t="s">
        <v>419</v>
      </c>
      <c r="E41" s="51" t="s">
        <v>428</v>
      </c>
      <c r="F41" s="51"/>
    </row>
    <row r="42" ht="36" spans="1:6">
      <c r="A42" s="53"/>
      <c r="B42" s="53"/>
      <c r="C42" s="72" t="s">
        <v>429</v>
      </c>
      <c r="D42" s="50" t="s">
        <v>419</v>
      </c>
      <c r="E42" s="71" t="s">
        <v>429</v>
      </c>
      <c r="F42" s="71"/>
    </row>
    <row r="43" ht="36" spans="1:6">
      <c r="A43" s="53"/>
      <c r="B43" s="53"/>
      <c r="C43" s="72" t="s">
        <v>430</v>
      </c>
      <c r="D43" s="50" t="s">
        <v>419</v>
      </c>
      <c r="E43" s="71" t="s">
        <v>430</v>
      </c>
      <c r="F43" s="71"/>
    </row>
    <row r="44" ht="24" spans="1:6">
      <c r="A44" s="63"/>
      <c r="B44" s="63"/>
      <c r="C44" s="72" t="s">
        <v>431</v>
      </c>
      <c r="D44" s="50" t="s">
        <v>419</v>
      </c>
      <c r="E44" s="71" t="s">
        <v>431</v>
      </c>
      <c r="F44" s="71"/>
    </row>
    <row r="45" ht="36" spans="1:6">
      <c r="A45" s="52" t="s">
        <v>432</v>
      </c>
      <c r="B45" s="52" t="s">
        <v>433</v>
      </c>
      <c r="C45" s="72" t="s">
        <v>373</v>
      </c>
      <c r="D45" s="65" t="s">
        <v>419</v>
      </c>
      <c r="E45" s="71" t="s">
        <v>373</v>
      </c>
      <c r="F45" s="71"/>
    </row>
    <row r="46" ht="24" spans="1:6">
      <c r="A46" s="50" t="s">
        <v>432</v>
      </c>
      <c r="B46" s="52" t="s">
        <v>434</v>
      </c>
      <c r="C46" s="51" t="s">
        <v>435</v>
      </c>
      <c r="D46" s="66">
        <v>0.99</v>
      </c>
      <c r="E46" s="73" t="s">
        <v>436</v>
      </c>
      <c r="F46" s="74"/>
    </row>
    <row r="47" ht="36" spans="1:6">
      <c r="A47" s="50"/>
      <c r="B47" s="75"/>
      <c r="C47" s="51" t="s">
        <v>437</v>
      </c>
      <c r="D47" s="66">
        <v>0.99</v>
      </c>
      <c r="E47" s="73" t="s">
        <v>436</v>
      </c>
      <c r="F47" s="74"/>
    </row>
    <row r="48" spans="3:3">
      <c r="C48" s="76"/>
    </row>
  </sheetData>
  <mergeCells count="70">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A6:A11"/>
    <mergeCell ref="A12:A16"/>
    <mergeCell ref="A19:A30"/>
    <mergeCell ref="A36:A44"/>
    <mergeCell ref="A46:A47"/>
    <mergeCell ref="B19:B20"/>
    <mergeCell ref="B21:B30"/>
    <mergeCell ref="B32:B35"/>
    <mergeCell ref="B36:B39"/>
    <mergeCell ref="B40:B44"/>
    <mergeCell ref="B46:B47"/>
    <mergeCell ref="H22:H26"/>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I18"/>
  <sheetViews>
    <sheetView workbookViewId="0">
      <selection activeCell="H6" sqref="H6:I6"/>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39" customHeight="1" spans="1:9">
      <c r="A1" s="4" t="s">
        <v>438</v>
      </c>
      <c r="B1" s="4"/>
      <c r="C1" s="4"/>
      <c r="D1" s="4"/>
      <c r="E1" s="4"/>
      <c r="F1" s="4"/>
      <c r="G1" s="4"/>
      <c r="H1" s="4"/>
      <c r="I1" s="4"/>
    </row>
    <row r="2" ht="18" customHeight="1" spans="1:9">
      <c r="A2" s="5" t="s">
        <v>439</v>
      </c>
      <c r="B2" s="5"/>
      <c r="C2" s="5"/>
      <c r="D2" s="5"/>
      <c r="E2" s="5"/>
      <c r="F2" s="5"/>
      <c r="G2" s="5"/>
      <c r="H2" s="5"/>
      <c r="I2" s="5"/>
    </row>
    <row r="3" ht="11.65" customHeight="1" spans="1:4">
      <c r="A3" s="6"/>
      <c r="B3" s="7"/>
      <c r="C3" s="8"/>
      <c r="D3" s="8"/>
    </row>
    <row r="4" ht="22.15" customHeight="1" spans="1:9">
      <c r="A4" s="9" t="s">
        <v>440</v>
      </c>
      <c r="B4" s="10"/>
      <c r="C4" s="10"/>
      <c r="D4" s="12" t="s">
        <v>441</v>
      </c>
      <c r="E4" s="12"/>
      <c r="F4" s="12"/>
      <c r="G4" s="12"/>
      <c r="H4" s="12"/>
      <c r="I4" s="12"/>
    </row>
    <row r="5" ht="22.15" customHeight="1" spans="1:9">
      <c r="A5" s="13" t="s">
        <v>442</v>
      </c>
      <c r="B5" s="14"/>
      <c r="C5" s="14"/>
      <c r="D5" s="11"/>
      <c r="E5" s="11"/>
      <c r="F5" s="13" t="s">
        <v>443</v>
      </c>
      <c r="G5" s="15"/>
      <c r="H5" s="12" t="s">
        <v>342</v>
      </c>
      <c r="I5" s="12"/>
    </row>
    <row r="6" ht="22.15" customHeight="1" spans="1:9">
      <c r="A6" s="16" t="s">
        <v>444</v>
      </c>
      <c r="B6" s="17"/>
      <c r="C6" s="18"/>
      <c r="D6" s="19" t="s">
        <v>445</v>
      </c>
      <c r="E6" s="19">
        <f>E7</f>
        <v>1118.07</v>
      </c>
      <c r="F6" s="20" t="s">
        <v>446</v>
      </c>
      <c r="G6" s="21"/>
      <c r="H6" s="22">
        <f>H7</f>
        <v>1118.07</v>
      </c>
      <c r="I6" s="42"/>
    </row>
    <row r="7" ht="22.15" customHeight="1" spans="1:9">
      <c r="A7" s="23"/>
      <c r="B7" s="24"/>
      <c r="C7" s="25"/>
      <c r="D7" s="19" t="s">
        <v>447</v>
      </c>
      <c r="E7" s="19">
        <v>1118.07</v>
      </c>
      <c r="F7" s="20" t="s">
        <v>447</v>
      </c>
      <c r="G7" s="21"/>
      <c r="H7" s="22">
        <v>1118.07</v>
      </c>
      <c r="I7" s="42"/>
    </row>
    <row r="8" ht="22.15" customHeight="1" spans="1:9">
      <c r="A8" s="26"/>
      <c r="B8" s="27"/>
      <c r="C8" s="28"/>
      <c r="D8" s="19" t="s">
        <v>448</v>
      </c>
      <c r="E8" s="19"/>
      <c r="F8" s="20" t="s">
        <v>449</v>
      </c>
      <c r="G8" s="21"/>
      <c r="H8" s="22"/>
      <c r="I8" s="42"/>
    </row>
    <row r="9" ht="22.15" customHeight="1" spans="1:9">
      <c r="A9" s="11" t="s">
        <v>450</v>
      </c>
      <c r="B9" s="11" t="s">
        <v>451</v>
      </c>
      <c r="C9" s="11"/>
      <c r="D9" s="11"/>
      <c r="E9" s="11"/>
      <c r="F9" s="13" t="s">
        <v>452</v>
      </c>
      <c r="G9" s="14"/>
      <c r="H9" s="14"/>
      <c r="I9" s="15"/>
    </row>
    <row r="10" ht="128.25" customHeight="1" spans="1:9">
      <c r="A10" s="12"/>
      <c r="B10" s="29" t="s">
        <v>453</v>
      </c>
      <c r="C10" s="29"/>
      <c r="D10" s="29"/>
      <c r="E10" s="29"/>
      <c r="F10" s="30" t="s">
        <v>454</v>
      </c>
      <c r="G10" s="31"/>
      <c r="H10" s="32"/>
      <c r="I10" s="43"/>
    </row>
    <row r="11" ht="24" customHeight="1" spans="1:9">
      <c r="A11" s="34" t="s">
        <v>455</v>
      </c>
      <c r="B11" s="33" t="s">
        <v>456</v>
      </c>
      <c r="C11" s="11" t="s">
        <v>363</v>
      </c>
      <c r="D11" s="11" t="s">
        <v>364</v>
      </c>
      <c r="E11" s="11" t="s">
        <v>365</v>
      </c>
      <c r="F11" s="11" t="s">
        <v>363</v>
      </c>
      <c r="G11" s="13" t="s">
        <v>364</v>
      </c>
      <c r="H11" s="15"/>
      <c r="I11" s="11" t="s">
        <v>365</v>
      </c>
    </row>
    <row r="12" ht="22.15" customHeight="1" spans="1:9">
      <c r="A12" s="45"/>
      <c r="B12" s="11" t="s">
        <v>457</v>
      </c>
      <c r="C12" s="34" t="s">
        <v>458</v>
      </c>
      <c r="D12" s="19" t="s">
        <v>459</v>
      </c>
      <c r="E12" s="38" t="s">
        <v>460</v>
      </c>
      <c r="F12" s="34" t="s">
        <v>458</v>
      </c>
      <c r="G12" s="36" t="s">
        <v>459</v>
      </c>
      <c r="H12" s="37"/>
      <c r="I12" s="19" t="s">
        <v>461</v>
      </c>
    </row>
    <row r="13" ht="22.15" customHeight="1" spans="1:9">
      <c r="A13" s="45"/>
      <c r="B13" s="12"/>
      <c r="C13" s="45"/>
      <c r="D13" s="19" t="s">
        <v>462</v>
      </c>
      <c r="E13" s="38" t="s">
        <v>463</v>
      </c>
      <c r="F13" s="45"/>
      <c r="G13" s="36" t="s">
        <v>462</v>
      </c>
      <c r="H13" s="37"/>
      <c r="I13" s="19" t="s">
        <v>464</v>
      </c>
    </row>
    <row r="14" ht="22.15" customHeight="1" spans="1:9">
      <c r="A14" s="45"/>
      <c r="B14" s="12"/>
      <c r="C14" s="34" t="s">
        <v>465</v>
      </c>
      <c r="D14" s="19" t="s">
        <v>466</v>
      </c>
      <c r="E14" s="46">
        <v>1</v>
      </c>
      <c r="F14" s="34" t="s">
        <v>465</v>
      </c>
      <c r="G14" s="38" t="s">
        <v>466</v>
      </c>
      <c r="H14" s="38"/>
      <c r="I14" s="46">
        <v>1</v>
      </c>
    </row>
    <row r="15" ht="22.15" customHeight="1" spans="1:9">
      <c r="A15" s="45"/>
      <c r="B15" s="12"/>
      <c r="C15" s="45"/>
      <c r="D15" s="19" t="s">
        <v>467</v>
      </c>
      <c r="E15" s="38" t="s">
        <v>396</v>
      </c>
      <c r="F15" s="45"/>
      <c r="G15" s="38" t="s">
        <v>467</v>
      </c>
      <c r="H15" s="38"/>
      <c r="I15" s="38" t="s">
        <v>396</v>
      </c>
    </row>
    <row r="16" ht="22.15" customHeight="1" spans="1:9">
      <c r="A16" s="45"/>
      <c r="B16" s="12"/>
      <c r="C16" s="34" t="s">
        <v>468</v>
      </c>
      <c r="D16" s="19" t="s">
        <v>469</v>
      </c>
      <c r="E16" s="46">
        <v>1</v>
      </c>
      <c r="F16" s="34" t="s">
        <v>468</v>
      </c>
      <c r="G16" s="38" t="s">
        <v>469</v>
      </c>
      <c r="H16" s="38"/>
      <c r="I16" s="46">
        <v>1</v>
      </c>
    </row>
    <row r="17" ht="22.15" customHeight="1" spans="1:9">
      <c r="A17" s="45"/>
      <c r="B17" s="34" t="s">
        <v>470</v>
      </c>
      <c r="C17" s="34" t="s">
        <v>471</v>
      </c>
      <c r="D17" s="19" t="s">
        <v>472</v>
      </c>
      <c r="E17" s="40">
        <v>0.98</v>
      </c>
      <c r="F17" s="11" t="s">
        <v>471</v>
      </c>
      <c r="G17" s="38" t="s">
        <v>472</v>
      </c>
      <c r="H17" s="38"/>
      <c r="I17" s="40">
        <v>0.98</v>
      </c>
    </row>
    <row r="18" ht="28.5" spans="1:9">
      <c r="A18" s="45"/>
      <c r="B18" s="45"/>
      <c r="C18" s="45"/>
      <c r="D18" s="19" t="s">
        <v>473</v>
      </c>
      <c r="E18" s="41">
        <v>0.98</v>
      </c>
      <c r="F18" s="11"/>
      <c r="G18" s="38" t="s">
        <v>473</v>
      </c>
      <c r="H18" s="38"/>
      <c r="I18" s="41">
        <v>0.98</v>
      </c>
    </row>
  </sheetData>
  <mergeCells count="37">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A9:A10"/>
    <mergeCell ref="A11:A18"/>
    <mergeCell ref="B12:B16"/>
    <mergeCell ref="B17:B18"/>
    <mergeCell ref="C12:C13"/>
    <mergeCell ref="C14:C15"/>
    <mergeCell ref="C17:C18"/>
    <mergeCell ref="F12:F13"/>
    <mergeCell ref="F14:F15"/>
    <mergeCell ref="F17:F18"/>
    <mergeCell ref="A6:C8"/>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I19"/>
  <sheetViews>
    <sheetView workbookViewId="0">
      <selection activeCell="I13" sqref="I13"/>
    </sheetView>
  </sheetViews>
  <sheetFormatPr defaultColWidth="9" defaultRowHeight="14.25"/>
  <sheetData>
    <row r="1" s="1" customFormat="1" spans="1:4">
      <c r="A1" s="2"/>
      <c r="B1" s="3"/>
      <c r="C1" s="3"/>
      <c r="D1" s="3"/>
    </row>
    <row r="2" s="1" customFormat="1" ht="39" customHeight="1" spans="1:9">
      <c r="A2" s="4" t="s">
        <v>438</v>
      </c>
      <c r="B2" s="4"/>
      <c r="C2" s="4"/>
      <c r="D2" s="4"/>
      <c r="E2" s="4"/>
      <c r="F2" s="4"/>
      <c r="G2" s="4"/>
      <c r="H2" s="4"/>
      <c r="I2" s="4"/>
    </row>
    <row r="3" s="1" customFormat="1" spans="1:9">
      <c r="A3" s="5" t="s">
        <v>474</v>
      </c>
      <c r="B3" s="5"/>
      <c r="C3" s="5"/>
      <c r="D3" s="5"/>
      <c r="E3" s="5"/>
      <c r="F3" s="5"/>
      <c r="G3" s="5"/>
      <c r="H3" s="5"/>
      <c r="I3" s="5"/>
    </row>
    <row r="4" s="1" customFormat="1" spans="1:4">
      <c r="A4" s="6"/>
      <c r="B4" s="7"/>
      <c r="C4" s="8"/>
      <c r="D4" s="8"/>
    </row>
    <row r="5" spans="1:9">
      <c r="A5" s="9" t="s">
        <v>440</v>
      </c>
      <c r="B5" s="10"/>
      <c r="C5" s="10"/>
      <c r="D5" s="11" t="s">
        <v>475</v>
      </c>
      <c r="E5" s="12"/>
      <c r="F5" s="12"/>
      <c r="G5" s="12"/>
      <c r="H5" s="12"/>
      <c r="I5" s="12"/>
    </row>
    <row r="6" spans="1:9">
      <c r="A6" s="13" t="s">
        <v>442</v>
      </c>
      <c r="B6" s="14"/>
      <c r="C6" s="14"/>
      <c r="D6" s="11" t="s">
        <v>342</v>
      </c>
      <c r="E6" s="11"/>
      <c r="F6" s="13" t="s">
        <v>443</v>
      </c>
      <c r="G6" s="15"/>
      <c r="H6" s="11" t="s">
        <v>342</v>
      </c>
      <c r="I6" s="12"/>
    </row>
    <row r="7" ht="42.75" spans="1:9">
      <c r="A7" s="16" t="s">
        <v>444</v>
      </c>
      <c r="B7" s="17"/>
      <c r="C7" s="18"/>
      <c r="D7" s="19" t="s">
        <v>445</v>
      </c>
      <c r="E7" s="19">
        <f>E8</f>
        <v>100</v>
      </c>
      <c r="F7" s="20" t="s">
        <v>446</v>
      </c>
      <c r="G7" s="21"/>
      <c r="H7" s="22">
        <f>H8</f>
        <v>100</v>
      </c>
      <c r="I7" s="42"/>
    </row>
    <row r="8" ht="42.75" spans="1:9">
      <c r="A8" s="23"/>
      <c r="B8" s="24"/>
      <c r="C8" s="25"/>
      <c r="D8" s="19" t="s">
        <v>447</v>
      </c>
      <c r="E8" s="19">
        <v>100</v>
      </c>
      <c r="F8" s="20" t="s">
        <v>447</v>
      </c>
      <c r="G8" s="21"/>
      <c r="H8" s="22">
        <v>100</v>
      </c>
      <c r="I8" s="42"/>
    </row>
    <row r="9" ht="28.5" spans="1:9">
      <c r="A9" s="26"/>
      <c r="B9" s="27"/>
      <c r="C9" s="28"/>
      <c r="D9" s="19" t="s">
        <v>448</v>
      </c>
      <c r="E9" s="19"/>
      <c r="F9" s="20" t="s">
        <v>449</v>
      </c>
      <c r="G9" s="21"/>
      <c r="H9" s="22"/>
      <c r="I9" s="42"/>
    </row>
    <row r="10" spans="1:9">
      <c r="A10" s="11" t="s">
        <v>450</v>
      </c>
      <c r="B10" s="11" t="s">
        <v>451</v>
      </c>
      <c r="C10" s="11"/>
      <c r="D10" s="11"/>
      <c r="E10" s="11"/>
      <c r="F10" s="13" t="s">
        <v>452</v>
      </c>
      <c r="G10" s="14"/>
      <c r="H10" s="14"/>
      <c r="I10" s="15"/>
    </row>
    <row r="11" spans="1:9">
      <c r="A11" s="12"/>
      <c r="B11" s="29" t="s">
        <v>476</v>
      </c>
      <c r="C11" s="29"/>
      <c r="D11" s="29"/>
      <c r="E11" s="29"/>
      <c r="F11" s="30" t="s">
        <v>477</v>
      </c>
      <c r="G11" s="31"/>
      <c r="H11" s="32"/>
      <c r="I11" s="43"/>
    </row>
    <row r="12" ht="24" spans="1:9">
      <c r="A12" s="11" t="s">
        <v>455</v>
      </c>
      <c r="B12" s="33" t="s">
        <v>456</v>
      </c>
      <c r="C12" s="11" t="s">
        <v>363</v>
      </c>
      <c r="D12" s="11" t="s">
        <v>364</v>
      </c>
      <c r="E12" s="11" t="s">
        <v>365</v>
      </c>
      <c r="F12" s="11" t="s">
        <v>363</v>
      </c>
      <c r="G12" s="13" t="s">
        <v>364</v>
      </c>
      <c r="H12" s="15"/>
      <c r="I12" s="11" t="s">
        <v>365</v>
      </c>
    </row>
    <row r="13" ht="57" spans="1:9">
      <c r="A13" s="11"/>
      <c r="B13" s="11" t="s">
        <v>457</v>
      </c>
      <c r="C13" s="34" t="s">
        <v>458</v>
      </c>
      <c r="D13" s="19" t="s">
        <v>478</v>
      </c>
      <c r="E13" s="35" t="s">
        <v>479</v>
      </c>
      <c r="F13" s="34" t="s">
        <v>458</v>
      </c>
      <c r="G13" s="36" t="s">
        <v>480</v>
      </c>
      <c r="H13" s="37"/>
      <c r="I13" s="35" t="s">
        <v>479</v>
      </c>
    </row>
    <row r="14" ht="57" spans="1:9">
      <c r="A14" s="11"/>
      <c r="B14" s="12"/>
      <c r="C14" s="34" t="s">
        <v>465</v>
      </c>
      <c r="D14" s="19" t="s">
        <v>481</v>
      </c>
      <c r="E14" s="35" t="s">
        <v>482</v>
      </c>
      <c r="F14" s="34" t="s">
        <v>465</v>
      </c>
      <c r="G14" s="38" t="s">
        <v>483</v>
      </c>
      <c r="H14" s="38"/>
      <c r="I14" s="35" t="s">
        <v>482</v>
      </c>
    </row>
    <row r="15" ht="71.25" spans="1:9">
      <c r="A15" s="11"/>
      <c r="B15" s="12"/>
      <c r="C15" s="34" t="s">
        <v>468</v>
      </c>
      <c r="D15" s="19" t="s">
        <v>484</v>
      </c>
      <c r="E15" s="35" t="s">
        <v>482</v>
      </c>
      <c r="F15" s="34" t="s">
        <v>468</v>
      </c>
      <c r="G15" s="38" t="s">
        <v>484</v>
      </c>
      <c r="H15" s="38"/>
      <c r="I15" s="35" t="s">
        <v>482</v>
      </c>
    </row>
    <row r="16" ht="42.75" spans="1:9">
      <c r="A16" s="11" t="s">
        <v>455</v>
      </c>
      <c r="B16" s="11" t="s">
        <v>485</v>
      </c>
      <c r="C16" s="11" t="s">
        <v>486</v>
      </c>
      <c r="D16" s="19" t="s">
        <v>487</v>
      </c>
      <c r="E16" s="39"/>
      <c r="F16" s="11" t="s">
        <v>486</v>
      </c>
      <c r="G16" s="38" t="s">
        <v>487</v>
      </c>
      <c r="H16" s="38"/>
      <c r="I16" s="44"/>
    </row>
    <row r="17" ht="57" spans="1:9">
      <c r="A17" s="11"/>
      <c r="B17" s="12"/>
      <c r="C17" s="11" t="s">
        <v>488</v>
      </c>
      <c r="D17" s="19" t="s">
        <v>489</v>
      </c>
      <c r="E17" s="19" t="s">
        <v>490</v>
      </c>
      <c r="F17" s="11" t="s">
        <v>488</v>
      </c>
      <c r="G17" s="38" t="s">
        <v>489</v>
      </c>
      <c r="H17" s="38"/>
      <c r="I17" s="19" t="s">
        <v>491</v>
      </c>
    </row>
    <row r="18" ht="57" spans="1:9">
      <c r="A18" s="11"/>
      <c r="B18" s="11" t="s">
        <v>470</v>
      </c>
      <c r="C18" s="11" t="s">
        <v>471</v>
      </c>
      <c r="D18" s="19" t="s">
        <v>492</v>
      </c>
      <c r="E18" s="40">
        <v>0.95</v>
      </c>
      <c r="F18" s="11" t="s">
        <v>471</v>
      </c>
      <c r="G18" s="38" t="s">
        <v>493</v>
      </c>
      <c r="H18" s="38"/>
      <c r="I18" s="40">
        <v>0.95</v>
      </c>
    </row>
    <row r="19" ht="57" spans="1:9">
      <c r="A19" s="11"/>
      <c r="B19" s="11"/>
      <c r="C19" s="11"/>
      <c r="D19" s="19" t="s">
        <v>473</v>
      </c>
      <c r="E19" s="41">
        <v>0.95</v>
      </c>
      <c r="F19" s="11"/>
      <c r="G19" s="38" t="s">
        <v>494</v>
      </c>
      <c r="H19" s="38"/>
      <c r="I19" s="41">
        <v>0.95</v>
      </c>
    </row>
  </sheetData>
  <mergeCells count="3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A10:A11"/>
    <mergeCell ref="A12:A15"/>
    <mergeCell ref="A16:A19"/>
    <mergeCell ref="B13:B15"/>
    <mergeCell ref="B16:B17"/>
    <mergeCell ref="B18:B19"/>
    <mergeCell ref="C18:C19"/>
    <mergeCell ref="F18:F1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32"/>
  <sheetViews>
    <sheetView showGridLines="0" showZeros="0" workbookViewId="0">
      <pane xSplit="4" ySplit="7" topLeftCell="E17" activePane="bottomRight" state="frozen"/>
      <selection/>
      <selection pane="topRight"/>
      <selection pane="bottomLeft"/>
      <selection pane="bottomRight" activeCell="E21" sqref="E21"/>
    </sheetView>
  </sheetViews>
  <sheetFormatPr defaultColWidth="6.875" defaultRowHeight="11.25"/>
  <cols>
    <col min="1" max="1" width="5.125" style="325" customWidth="1"/>
    <col min="2" max="2" width="3.75" style="325" customWidth="1"/>
    <col min="3" max="3" width="3.875" style="325" customWidth="1"/>
    <col min="4" max="4" width="7.75" style="325" customWidth="1"/>
    <col min="5" max="5" width="13.75" style="325" customWidth="1"/>
    <col min="6" max="6" width="8.625" style="325" customWidth="1"/>
    <col min="7" max="7" width="8" style="325" customWidth="1"/>
    <col min="8" max="8" width="15.625" style="325" customWidth="1"/>
    <col min="9" max="9" width="6.625" style="325" customWidth="1"/>
    <col min="10" max="10" width="7.25" style="325" customWidth="1"/>
    <col min="11" max="11" width="9.625" style="325" customWidth="1"/>
    <col min="12" max="12" width="8.875" style="325" customWidth="1"/>
    <col min="13" max="13" width="7.75" style="325" customWidth="1"/>
    <col min="14" max="14" width="6.375" style="325" customWidth="1"/>
    <col min="15" max="243" width="6.875" style="325" customWidth="1"/>
    <col min="244" max="16384" width="6.875" style="325"/>
  </cols>
  <sheetData>
    <row r="1" ht="17.45" customHeight="1" spans="14:14">
      <c r="N1" s="124" t="s">
        <v>37</v>
      </c>
    </row>
    <row r="2" ht="42" customHeight="1" spans="1:14">
      <c r="A2" s="326" t="s">
        <v>38</v>
      </c>
      <c r="B2" s="326"/>
      <c r="C2" s="326"/>
      <c r="D2" s="326"/>
      <c r="E2" s="326"/>
      <c r="F2" s="326"/>
      <c r="G2" s="326"/>
      <c r="H2" s="326"/>
      <c r="I2" s="326"/>
      <c r="J2" s="326"/>
      <c r="K2" s="326"/>
      <c r="L2" s="326"/>
      <c r="M2" s="326"/>
      <c r="N2" s="326"/>
    </row>
    <row r="3" ht="15" customHeight="1" spans="1:14">
      <c r="A3" s="327" t="s">
        <v>2</v>
      </c>
      <c r="B3" s="327"/>
      <c r="C3" s="327"/>
      <c r="D3" s="327"/>
      <c r="E3" s="327"/>
      <c r="F3" s="328"/>
      <c r="G3" s="328"/>
      <c r="H3" s="328"/>
      <c r="I3" s="328"/>
      <c r="J3" s="328"/>
      <c r="K3" s="328"/>
      <c r="L3" s="328"/>
      <c r="M3" s="328" t="s">
        <v>3</v>
      </c>
      <c r="N3" s="328"/>
    </row>
    <row r="4" ht="20.1" customHeight="1" spans="1:14">
      <c r="A4" s="329" t="s">
        <v>39</v>
      </c>
      <c r="B4" s="329"/>
      <c r="C4" s="329"/>
      <c r="D4" s="330" t="s">
        <v>40</v>
      </c>
      <c r="E4" s="331" t="s">
        <v>41</v>
      </c>
      <c r="F4" s="332" t="s">
        <v>42</v>
      </c>
      <c r="G4" s="333" t="s">
        <v>13</v>
      </c>
      <c r="H4" s="334"/>
      <c r="I4" s="350" t="s">
        <v>14</v>
      </c>
      <c r="J4" s="350" t="s">
        <v>15</v>
      </c>
      <c r="K4" s="351" t="s">
        <v>16</v>
      </c>
      <c r="L4" s="352" t="s">
        <v>17</v>
      </c>
      <c r="M4" s="350" t="s">
        <v>12</v>
      </c>
      <c r="N4" s="254" t="s">
        <v>11</v>
      </c>
    </row>
    <row r="5" ht="14.45" customHeight="1" spans="1:14">
      <c r="A5" s="335" t="s">
        <v>43</v>
      </c>
      <c r="B5" s="335" t="s">
        <v>44</v>
      </c>
      <c r="C5" s="335" t="s">
        <v>45</v>
      </c>
      <c r="D5" s="336"/>
      <c r="E5" s="331"/>
      <c r="F5" s="332"/>
      <c r="G5" s="337"/>
      <c r="H5" s="338"/>
      <c r="I5" s="353"/>
      <c r="J5" s="353"/>
      <c r="K5" s="354"/>
      <c r="L5" s="355"/>
      <c r="M5" s="353"/>
      <c r="N5" s="254"/>
    </row>
    <row r="6" ht="23.45" customHeight="1" spans="1:14">
      <c r="A6" s="335"/>
      <c r="B6" s="335"/>
      <c r="C6" s="335"/>
      <c r="D6" s="339"/>
      <c r="E6" s="331"/>
      <c r="F6" s="332"/>
      <c r="G6" s="340" t="s">
        <v>18</v>
      </c>
      <c r="H6" s="340" t="s">
        <v>19</v>
      </c>
      <c r="I6" s="356"/>
      <c r="J6" s="356"/>
      <c r="K6" s="357"/>
      <c r="L6" s="358"/>
      <c r="M6" s="356"/>
      <c r="N6" s="254"/>
    </row>
    <row r="7" ht="20.1" customHeight="1" spans="1:14">
      <c r="A7" s="329"/>
      <c r="B7" s="329"/>
      <c r="C7" s="329"/>
      <c r="D7" s="329"/>
      <c r="E7" s="329"/>
      <c r="F7" s="341">
        <v>1</v>
      </c>
      <c r="G7" s="341">
        <f t="shared" ref="G7" si="0">F7+1</f>
        <v>2</v>
      </c>
      <c r="H7" s="341">
        <f t="shared" ref="H7:N7" si="1">G7+1</f>
        <v>3</v>
      </c>
      <c r="I7" s="341">
        <f t="shared" si="1"/>
        <v>4</v>
      </c>
      <c r="J7" s="341">
        <f t="shared" si="1"/>
        <v>5</v>
      </c>
      <c r="K7" s="359">
        <f t="shared" si="1"/>
        <v>6</v>
      </c>
      <c r="L7" s="359">
        <f t="shared" si="1"/>
        <v>7</v>
      </c>
      <c r="M7" s="341">
        <f t="shared" si="1"/>
        <v>8</v>
      </c>
      <c r="N7" s="341">
        <f t="shared" si="1"/>
        <v>9</v>
      </c>
    </row>
    <row r="8" ht="18" customHeight="1" spans="1:14">
      <c r="A8" s="220"/>
      <c r="B8" s="220"/>
      <c r="C8" s="220"/>
      <c r="D8" s="220"/>
      <c r="E8" s="225" t="s">
        <v>9</v>
      </c>
      <c r="F8" s="342">
        <f>F9+F20+F26</f>
        <v>10932.7</v>
      </c>
      <c r="G8" s="342">
        <f t="shared" ref="G8:N8" si="2">G9+G20+G26</f>
        <v>9843.7</v>
      </c>
      <c r="H8" s="342">
        <f t="shared" si="2"/>
        <v>9843.7</v>
      </c>
      <c r="I8" s="342">
        <f t="shared" si="2"/>
        <v>0</v>
      </c>
      <c r="J8" s="342">
        <f t="shared" si="2"/>
        <v>0</v>
      </c>
      <c r="K8" s="360">
        <f t="shared" si="2"/>
        <v>1089</v>
      </c>
      <c r="L8" s="360">
        <f t="shared" si="2"/>
        <v>0</v>
      </c>
      <c r="M8" s="342">
        <f t="shared" si="2"/>
        <v>0</v>
      </c>
      <c r="N8" s="342">
        <f t="shared" si="2"/>
        <v>0</v>
      </c>
    </row>
    <row r="9" ht="18" customHeight="1" spans="1:14">
      <c r="A9" s="220"/>
      <c r="B9" s="220"/>
      <c r="C9" s="220"/>
      <c r="D9" s="220"/>
      <c r="E9" s="225" t="s">
        <v>46</v>
      </c>
      <c r="F9" s="342">
        <f>G9+I9+J9+K9+L9+M9+N9</f>
        <v>8349.39</v>
      </c>
      <c r="G9" s="342">
        <f>G10+G11+G12+G13+G14+G15+G18++G19+G16+G17</f>
        <v>7292.39</v>
      </c>
      <c r="H9" s="342">
        <f>H10+H11+H12+H13+H14+H15+H18++H19+H16+H17</f>
        <v>7292.39</v>
      </c>
      <c r="I9" s="342">
        <f t="shared" ref="I9:N9" si="3">I10+I11+I12+I13+I14+I15+I18++I19</f>
        <v>0</v>
      </c>
      <c r="J9" s="342">
        <f t="shared" si="3"/>
        <v>0</v>
      </c>
      <c r="K9" s="360">
        <f t="shared" si="3"/>
        <v>1057</v>
      </c>
      <c r="L9" s="360">
        <f t="shared" si="3"/>
        <v>0</v>
      </c>
      <c r="M9" s="342">
        <f t="shared" si="3"/>
        <v>0</v>
      </c>
      <c r="N9" s="342">
        <f t="shared" si="3"/>
        <v>0</v>
      </c>
    </row>
    <row r="10" ht="18" customHeight="1" spans="1:14">
      <c r="A10" s="222">
        <v>204</v>
      </c>
      <c r="B10" s="222" t="s">
        <v>47</v>
      </c>
      <c r="C10" s="222" t="s">
        <v>48</v>
      </c>
      <c r="D10" s="220">
        <v>116001</v>
      </c>
      <c r="E10" s="316" t="s">
        <v>49</v>
      </c>
      <c r="F10" s="342">
        <f>G10+I10+J10+K10+L10</f>
        <v>4215.88</v>
      </c>
      <c r="G10" s="343">
        <f>H10</f>
        <v>4215.88</v>
      </c>
      <c r="H10" s="343">
        <v>4215.88</v>
      </c>
      <c r="I10" s="343"/>
      <c r="J10" s="343"/>
      <c r="K10" s="361"/>
      <c r="L10" s="361"/>
      <c r="M10" s="343"/>
      <c r="N10" s="343"/>
    </row>
    <row r="11" ht="18" customHeight="1" spans="1:14">
      <c r="A11" s="222" t="s">
        <v>50</v>
      </c>
      <c r="B11" s="222" t="s">
        <v>51</v>
      </c>
      <c r="C11" s="222" t="s">
        <v>52</v>
      </c>
      <c r="D11" s="220">
        <v>116001</v>
      </c>
      <c r="E11" s="225" t="s">
        <v>53</v>
      </c>
      <c r="F11" s="342">
        <f t="shared" ref="F11:F20" si="4">G11+I11+J11+K11+L11</f>
        <v>170</v>
      </c>
      <c r="G11" s="343">
        <f t="shared" ref="G11:G22" si="5">H11</f>
        <v>90</v>
      </c>
      <c r="H11" s="343">
        <v>90</v>
      </c>
      <c r="I11" s="343"/>
      <c r="J11" s="343"/>
      <c r="K11" s="343">
        <v>80</v>
      </c>
      <c r="L11" s="343"/>
      <c r="M11" s="343"/>
      <c r="N11" s="343"/>
    </row>
    <row r="12" ht="18" customHeight="1" spans="1:14">
      <c r="A12" s="222" t="s">
        <v>50</v>
      </c>
      <c r="B12" s="222" t="s">
        <v>51</v>
      </c>
      <c r="C12" s="222" t="s">
        <v>54</v>
      </c>
      <c r="D12" s="220">
        <v>116001</v>
      </c>
      <c r="E12" s="225" t="s">
        <v>55</v>
      </c>
      <c r="F12" s="342">
        <f t="shared" si="4"/>
        <v>1835.07</v>
      </c>
      <c r="G12" s="343">
        <f t="shared" si="5"/>
        <v>1218.07</v>
      </c>
      <c r="H12" s="343">
        <v>1218.07</v>
      </c>
      <c r="I12" s="343"/>
      <c r="J12" s="343"/>
      <c r="K12" s="343">
        <v>617</v>
      </c>
      <c r="L12" s="343"/>
      <c r="M12" s="343"/>
      <c r="N12" s="343"/>
    </row>
    <row r="13" ht="18" customHeight="1" spans="1:14">
      <c r="A13" s="222" t="s">
        <v>50</v>
      </c>
      <c r="B13" s="222" t="s">
        <v>51</v>
      </c>
      <c r="C13" s="222" t="s">
        <v>56</v>
      </c>
      <c r="D13" s="220">
        <v>116001</v>
      </c>
      <c r="E13" s="225" t="s">
        <v>57</v>
      </c>
      <c r="F13" s="342">
        <f t="shared" si="4"/>
        <v>210</v>
      </c>
      <c r="G13" s="343" t="str">
        <f t="shared" si="5"/>
        <v>170</v>
      </c>
      <c r="H13" s="343" t="s">
        <v>58</v>
      </c>
      <c r="I13" s="343"/>
      <c r="J13" s="343"/>
      <c r="K13" s="362">
        <v>40</v>
      </c>
      <c r="L13" s="343"/>
      <c r="M13" s="343"/>
      <c r="N13" s="343"/>
    </row>
    <row r="14" ht="18" customHeight="1" spans="1:14">
      <c r="A14" s="222" t="s">
        <v>50</v>
      </c>
      <c r="B14" s="222" t="s">
        <v>51</v>
      </c>
      <c r="C14" s="222" t="s">
        <v>59</v>
      </c>
      <c r="D14" s="220">
        <v>116001</v>
      </c>
      <c r="E14" s="225" t="s">
        <v>60</v>
      </c>
      <c r="F14" s="342">
        <f t="shared" si="4"/>
        <v>887.17</v>
      </c>
      <c r="G14" s="343" t="str">
        <f t="shared" si="5"/>
        <v>567.17</v>
      </c>
      <c r="H14" s="343" t="s">
        <v>61</v>
      </c>
      <c r="I14" s="343"/>
      <c r="J14" s="343"/>
      <c r="K14" s="343">
        <v>320</v>
      </c>
      <c r="L14" s="163"/>
      <c r="M14" s="343"/>
      <c r="N14" s="343"/>
    </row>
    <row r="15" ht="32.45" customHeight="1" spans="1:14">
      <c r="A15" s="222" t="s">
        <v>62</v>
      </c>
      <c r="B15" s="222" t="s">
        <v>63</v>
      </c>
      <c r="C15" s="222" t="s">
        <v>63</v>
      </c>
      <c r="D15" s="220">
        <v>116001</v>
      </c>
      <c r="E15" s="225" t="s">
        <v>64</v>
      </c>
      <c r="F15" s="342">
        <f t="shared" si="4"/>
        <v>460.6</v>
      </c>
      <c r="G15" s="343">
        <f t="shared" si="5"/>
        <v>460.6</v>
      </c>
      <c r="H15" s="163">
        <v>460.6</v>
      </c>
      <c r="I15" s="343"/>
      <c r="J15" s="343"/>
      <c r="K15" s="343"/>
      <c r="L15" s="343"/>
      <c r="M15" s="343"/>
      <c r="N15" s="343"/>
    </row>
    <row r="16" ht="18" customHeight="1" spans="1:14">
      <c r="A16" s="222" t="s">
        <v>65</v>
      </c>
      <c r="B16" s="222" t="s">
        <v>59</v>
      </c>
      <c r="C16" s="222" t="s">
        <v>59</v>
      </c>
      <c r="D16" s="220">
        <v>116001</v>
      </c>
      <c r="E16" s="225" t="s">
        <v>66</v>
      </c>
      <c r="F16" s="342">
        <f t="shared" si="4"/>
        <v>3.55</v>
      </c>
      <c r="G16" s="343">
        <f t="shared" si="5"/>
        <v>3.55</v>
      </c>
      <c r="H16" s="163">
        <v>3.55</v>
      </c>
      <c r="I16" s="343"/>
      <c r="J16" s="343"/>
      <c r="K16" s="343"/>
      <c r="L16" s="343"/>
      <c r="M16" s="343"/>
      <c r="N16" s="343"/>
    </row>
    <row r="17" ht="27" customHeight="1" spans="1:14">
      <c r="A17" s="222" t="s">
        <v>65</v>
      </c>
      <c r="B17" s="222" t="s">
        <v>59</v>
      </c>
      <c r="C17" s="222" t="s">
        <v>59</v>
      </c>
      <c r="D17" s="220" t="s">
        <v>67</v>
      </c>
      <c r="E17" s="225" t="s">
        <v>66</v>
      </c>
      <c r="F17" s="342">
        <f t="shared" si="4"/>
        <v>5.76</v>
      </c>
      <c r="G17" s="343">
        <f t="shared" si="5"/>
        <v>5.76</v>
      </c>
      <c r="H17" s="163">
        <v>5.76</v>
      </c>
      <c r="I17" s="343"/>
      <c r="J17" s="343"/>
      <c r="K17" s="343"/>
      <c r="L17" s="343"/>
      <c r="M17" s="343"/>
      <c r="N17" s="343"/>
    </row>
    <row r="18" ht="18" customHeight="1" spans="1:14">
      <c r="A18" s="222" t="s">
        <v>68</v>
      </c>
      <c r="B18" s="222" t="s">
        <v>69</v>
      </c>
      <c r="C18" s="222" t="s">
        <v>48</v>
      </c>
      <c r="D18" s="220">
        <v>116001</v>
      </c>
      <c r="E18" s="225" t="s">
        <v>70</v>
      </c>
      <c r="F18" s="342">
        <f t="shared" si="4"/>
        <v>215.91</v>
      </c>
      <c r="G18" s="343">
        <f t="shared" si="5"/>
        <v>215.91</v>
      </c>
      <c r="H18" s="163">
        <v>215.91</v>
      </c>
      <c r="I18" s="343"/>
      <c r="J18" s="343"/>
      <c r="K18" s="343"/>
      <c r="L18" s="343"/>
      <c r="M18" s="343"/>
      <c r="N18" s="343"/>
    </row>
    <row r="19" ht="18" customHeight="1" spans="1:14">
      <c r="A19" s="222" t="s">
        <v>71</v>
      </c>
      <c r="B19" s="222" t="s">
        <v>51</v>
      </c>
      <c r="C19" s="222" t="s">
        <v>72</v>
      </c>
      <c r="D19" s="220">
        <v>116001</v>
      </c>
      <c r="E19" s="225" t="s">
        <v>73</v>
      </c>
      <c r="F19" s="342">
        <f t="shared" si="4"/>
        <v>345.45</v>
      </c>
      <c r="G19" s="343">
        <f t="shared" si="5"/>
        <v>345.45</v>
      </c>
      <c r="H19" s="163">
        <v>345.45</v>
      </c>
      <c r="I19" s="343"/>
      <c r="J19" s="343"/>
      <c r="K19" s="343"/>
      <c r="L19" s="343"/>
      <c r="M19" s="343"/>
      <c r="N19" s="343"/>
    </row>
    <row r="20" ht="18" customHeight="1" spans="1:14">
      <c r="A20" s="222"/>
      <c r="B20" s="222"/>
      <c r="C20" s="222"/>
      <c r="D20" s="220"/>
      <c r="E20" s="225" t="s">
        <v>74</v>
      </c>
      <c r="F20" s="342">
        <f t="shared" si="4"/>
        <v>2457.31</v>
      </c>
      <c r="G20" s="343">
        <f>G21+G22+G23+G24+G25</f>
        <v>2425.31</v>
      </c>
      <c r="H20" s="343">
        <f t="shared" ref="H20:N20" si="6">H21+H22+H23+H24+H25</f>
        <v>2425.31</v>
      </c>
      <c r="I20" s="343">
        <f t="shared" si="6"/>
        <v>0</v>
      </c>
      <c r="J20" s="343">
        <f t="shared" si="6"/>
        <v>0</v>
      </c>
      <c r="K20" s="343">
        <f t="shared" si="6"/>
        <v>32</v>
      </c>
      <c r="L20" s="343">
        <f t="shared" si="6"/>
        <v>0</v>
      </c>
      <c r="M20" s="343">
        <f t="shared" si="6"/>
        <v>0</v>
      </c>
      <c r="N20" s="343">
        <f t="shared" si="6"/>
        <v>0</v>
      </c>
    </row>
    <row r="21" ht="18" customHeight="1" spans="1:14">
      <c r="A21" s="344">
        <v>204</v>
      </c>
      <c r="B21" s="220" t="s">
        <v>51</v>
      </c>
      <c r="C21" s="220" t="s">
        <v>72</v>
      </c>
      <c r="D21" s="344">
        <v>116002</v>
      </c>
      <c r="E21" s="225" t="s">
        <v>49</v>
      </c>
      <c r="F21" s="345">
        <f>G21+K21+L21</f>
        <v>2300.31</v>
      </c>
      <c r="G21" s="343" t="str">
        <f t="shared" si="5"/>
        <v>2268.31</v>
      </c>
      <c r="H21" s="345" t="s">
        <v>75</v>
      </c>
      <c r="I21" s="345"/>
      <c r="J21" s="345"/>
      <c r="K21" s="345">
        <v>32</v>
      </c>
      <c r="L21" s="345"/>
      <c r="M21" s="345"/>
      <c r="N21" s="345"/>
    </row>
    <row r="22" ht="18" customHeight="1" spans="1:14">
      <c r="A22" s="346">
        <v>221</v>
      </c>
      <c r="B22" s="222" t="s">
        <v>51</v>
      </c>
      <c r="C22" s="222" t="s">
        <v>72</v>
      </c>
      <c r="D22" s="344">
        <v>116002</v>
      </c>
      <c r="E22" s="316" t="s">
        <v>73</v>
      </c>
      <c r="F22" s="345">
        <f t="shared" ref="F22:F25" si="7">G22+K22+L22</f>
        <v>52.1</v>
      </c>
      <c r="G22" s="343">
        <f t="shared" si="5"/>
        <v>52.1</v>
      </c>
      <c r="H22" s="233">
        <v>52.1</v>
      </c>
      <c r="I22" s="345"/>
      <c r="J22" s="345"/>
      <c r="K22" s="345"/>
      <c r="L22" s="345"/>
      <c r="M22" s="345"/>
      <c r="N22" s="345"/>
    </row>
    <row r="23" ht="30.75" customHeight="1" spans="1:14">
      <c r="A23" s="346">
        <v>208</v>
      </c>
      <c r="B23" s="222" t="s">
        <v>76</v>
      </c>
      <c r="C23" s="222" t="s">
        <v>76</v>
      </c>
      <c r="D23" s="344">
        <v>116002</v>
      </c>
      <c r="E23" s="225" t="s">
        <v>77</v>
      </c>
      <c r="F23" s="345">
        <f t="shared" si="7"/>
        <v>68.15</v>
      </c>
      <c r="G23" s="345">
        <f t="shared" ref="G23:G27" si="8">H23</f>
        <v>68.15</v>
      </c>
      <c r="H23" s="232">
        <v>68.15</v>
      </c>
      <c r="I23" s="345"/>
      <c r="J23" s="345"/>
      <c r="K23" s="345"/>
      <c r="L23" s="345"/>
      <c r="M23" s="345"/>
      <c r="N23" s="345"/>
    </row>
    <row r="24" ht="18" customHeight="1" spans="1:14">
      <c r="A24" s="347">
        <v>210</v>
      </c>
      <c r="B24" s="230">
        <v>11</v>
      </c>
      <c r="C24" s="230" t="s">
        <v>72</v>
      </c>
      <c r="D24" s="344">
        <v>116002</v>
      </c>
      <c r="E24" s="225" t="s">
        <v>70</v>
      </c>
      <c r="F24" s="345">
        <f t="shared" si="7"/>
        <v>32.75</v>
      </c>
      <c r="G24" s="345">
        <f t="shared" si="8"/>
        <v>32.75</v>
      </c>
      <c r="H24" s="232">
        <v>32.75</v>
      </c>
      <c r="I24" s="345"/>
      <c r="J24" s="345"/>
      <c r="K24" s="345"/>
      <c r="L24" s="345"/>
      <c r="M24" s="345"/>
      <c r="N24" s="345"/>
    </row>
    <row r="25" ht="27" customHeight="1" spans="1:14">
      <c r="A25" s="207" t="s">
        <v>65</v>
      </c>
      <c r="B25" s="207" t="s">
        <v>59</v>
      </c>
      <c r="C25" s="171" t="s">
        <v>59</v>
      </c>
      <c r="D25" s="344">
        <v>116002</v>
      </c>
      <c r="E25" s="225" t="s">
        <v>66</v>
      </c>
      <c r="F25" s="345">
        <f t="shared" si="7"/>
        <v>4</v>
      </c>
      <c r="G25" s="345">
        <f t="shared" si="8"/>
        <v>4</v>
      </c>
      <c r="H25" s="232">
        <v>4</v>
      </c>
      <c r="I25" s="345"/>
      <c r="J25" s="345"/>
      <c r="K25" s="345"/>
      <c r="L25" s="345"/>
      <c r="M25" s="345"/>
      <c r="N25" s="345"/>
    </row>
    <row r="26" ht="18" customHeight="1" spans="1:14">
      <c r="A26" s="222"/>
      <c r="B26" s="222"/>
      <c r="C26" s="222"/>
      <c r="D26" s="220"/>
      <c r="E26" s="225" t="s">
        <v>78</v>
      </c>
      <c r="F26" s="345">
        <f>G26</f>
        <v>126</v>
      </c>
      <c r="G26" s="345">
        <f>G27</f>
        <v>126</v>
      </c>
      <c r="H26" s="345">
        <f t="shared" ref="H26:N26" si="9">H27</f>
        <v>126</v>
      </c>
      <c r="I26" s="345">
        <f t="shared" si="9"/>
        <v>0</v>
      </c>
      <c r="J26" s="345">
        <f t="shared" si="9"/>
        <v>0</v>
      </c>
      <c r="K26" s="345">
        <f t="shared" si="9"/>
        <v>0</v>
      </c>
      <c r="L26" s="345">
        <f t="shared" si="9"/>
        <v>0</v>
      </c>
      <c r="M26" s="345">
        <f t="shared" si="9"/>
        <v>0</v>
      </c>
      <c r="N26" s="345">
        <f t="shared" si="9"/>
        <v>0</v>
      </c>
    </row>
    <row r="27" ht="18" customHeight="1" spans="1:14">
      <c r="A27" s="222" t="s">
        <v>79</v>
      </c>
      <c r="B27" s="222" t="s">
        <v>47</v>
      </c>
      <c r="C27" s="222" t="s">
        <v>80</v>
      </c>
      <c r="D27" s="220" t="s">
        <v>81</v>
      </c>
      <c r="E27" s="225" t="s">
        <v>57</v>
      </c>
      <c r="F27" s="345">
        <f>G27</f>
        <v>126</v>
      </c>
      <c r="G27" s="345">
        <f t="shared" si="8"/>
        <v>126</v>
      </c>
      <c r="H27" s="345">
        <v>126</v>
      </c>
      <c r="I27" s="345"/>
      <c r="J27" s="345"/>
      <c r="K27" s="345"/>
      <c r="L27" s="345"/>
      <c r="M27" s="345"/>
      <c r="N27" s="345"/>
    </row>
    <row r="28" ht="18" customHeight="1" spans="1:14">
      <c r="A28" s="348"/>
      <c r="B28" s="348"/>
      <c r="C28" s="348"/>
      <c r="D28" s="348"/>
      <c r="E28" s="348"/>
      <c r="F28" s="349"/>
      <c r="G28" s="349"/>
      <c r="H28" s="349"/>
      <c r="I28" s="349"/>
      <c r="J28" s="349"/>
      <c r="K28" s="349"/>
      <c r="L28" s="349"/>
      <c r="M28" s="349"/>
      <c r="N28" s="349"/>
    </row>
    <row r="29" ht="18" customHeight="1" spans="1:14">
      <c r="A29" s="348"/>
      <c r="B29" s="348"/>
      <c r="C29" s="348"/>
      <c r="D29" s="348"/>
      <c r="E29" s="348"/>
      <c r="F29" s="349"/>
      <c r="G29" s="349"/>
      <c r="H29" s="349"/>
      <c r="I29" s="349"/>
      <c r="J29" s="349"/>
      <c r="K29" s="349"/>
      <c r="L29" s="349"/>
      <c r="M29" s="349"/>
      <c r="N29" s="349"/>
    </row>
    <row r="30" ht="18" customHeight="1" spans="1:14">
      <c r="A30" s="348"/>
      <c r="B30" s="348"/>
      <c r="C30" s="348"/>
      <c r="D30" s="348"/>
      <c r="E30" s="348"/>
      <c r="F30" s="348"/>
      <c r="G30" s="348"/>
      <c r="H30" s="348"/>
      <c r="I30" s="348"/>
      <c r="J30" s="348"/>
      <c r="K30" s="348"/>
      <c r="L30" s="348"/>
      <c r="M30" s="348"/>
      <c r="N30" s="348"/>
    </row>
    <row r="31" ht="18" customHeight="1" spans="1:14">
      <c r="A31" s="348"/>
      <c r="B31" s="348"/>
      <c r="C31" s="348"/>
      <c r="D31" s="348"/>
      <c r="E31" s="348"/>
      <c r="F31" s="348"/>
      <c r="G31" s="348"/>
      <c r="H31" s="348"/>
      <c r="I31" s="348"/>
      <c r="J31" s="348"/>
      <c r="K31" s="348"/>
      <c r="L31" s="348"/>
      <c r="M31" s="348"/>
      <c r="N31" s="348"/>
    </row>
    <row r="32" ht="18" customHeight="1" spans="1:14">
      <c r="A32" s="348"/>
      <c r="B32" s="348"/>
      <c r="C32" s="348"/>
      <c r="D32" s="348"/>
      <c r="E32" s="348"/>
      <c r="F32" s="348"/>
      <c r="G32" s="348"/>
      <c r="H32" s="348"/>
      <c r="I32" s="348"/>
      <c r="J32" s="348"/>
      <c r="K32" s="348"/>
      <c r="L32" s="348"/>
      <c r="M32" s="348"/>
      <c r="N32" s="348"/>
    </row>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N31"/>
  <sheetViews>
    <sheetView showGridLines="0" showZeros="0" workbookViewId="0">
      <pane xSplit="4" ySplit="7" topLeftCell="E19" activePane="bottomRight" state="frozen"/>
      <selection/>
      <selection pane="topRight"/>
      <selection pane="bottomLeft"/>
      <selection pane="bottomRight" activeCell="J13" sqref="J13"/>
    </sheetView>
  </sheetViews>
  <sheetFormatPr defaultColWidth="7" defaultRowHeight="11.25"/>
  <cols>
    <col min="1" max="1" width="4.625" style="77" customWidth="1"/>
    <col min="2" max="3" width="4.125" style="77" customWidth="1"/>
    <col min="4" max="4" width="7.75" style="77" customWidth="1"/>
    <col min="5" max="5" width="14.375" style="77" customWidth="1"/>
    <col min="6" max="6" width="10.875" style="77" customWidth="1"/>
    <col min="7" max="7" width="11.75" style="77" customWidth="1"/>
    <col min="8" max="10" width="9" style="77" customWidth="1"/>
    <col min="11" max="11" width="9.625" style="77" customWidth="1"/>
    <col min="12" max="12" width="10.25" style="77" customWidth="1"/>
    <col min="13" max="13" width="10.5" style="77" customWidth="1"/>
    <col min="14" max="14" width="11" style="77" customWidth="1"/>
    <col min="15" max="16384" width="7" style="77"/>
  </cols>
  <sheetData>
    <row r="1" ht="12" spans="13:13">
      <c r="M1" s="124" t="s">
        <v>82</v>
      </c>
    </row>
    <row r="2" ht="42" customHeight="1" spans="1:14">
      <c r="A2" s="115" t="s">
        <v>83</v>
      </c>
      <c r="B2" s="115"/>
      <c r="C2" s="115"/>
      <c r="D2" s="115"/>
      <c r="E2" s="115"/>
      <c r="F2" s="115"/>
      <c r="G2" s="115"/>
      <c r="H2" s="115"/>
      <c r="I2" s="115"/>
      <c r="J2" s="115"/>
      <c r="K2" s="115"/>
      <c r="L2" s="115"/>
      <c r="M2" s="115"/>
      <c r="N2" s="115"/>
    </row>
    <row r="3" ht="15" customHeight="1" spans="1:14">
      <c r="A3" s="84" t="s">
        <v>2</v>
      </c>
      <c r="B3" s="84"/>
      <c r="C3" s="84"/>
      <c r="D3" s="84"/>
      <c r="E3" s="84"/>
      <c r="F3" s="116"/>
      <c r="G3" s="85"/>
      <c r="H3" s="85"/>
      <c r="I3" s="85"/>
      <c r="J3" s="85"/>
      <c r="K3" s="85"/>
      <c r="L3" s="85"/>
      <c r="M3" s="107" t="s">
        <v>3</v>
      </c>
      <c r="N3" s="107"/>
    </row>
    <row r="4" s="78" customFormat="1" ht="16.5" customHeight="1" spans="1:14">
      <c r="A4" s="86" t="s">
        <v>84</v>
      </c>
      <c r="B4" s="87"/>
      <c r="C4" s="88"/>
      <c r="D4" s="89" t="s">
        <v>40</v>
      </c>
      <c r="E4" s="89" t="s">
        <v>85</v>
      </c>
      <c r="F4" s="90" t="s">
        <v>42</v>
      </c>
      <c r="G4" s="91" t="s">
        <v>86</v>
      </c>
      <c r="H4" s="91"/>
      <c r="I4" s="91"/>
      <c r="J4" s="91"/>
      <c r="K4" s="91"/>
      <c r="L4" s="108" t="s">
        <v>87</v>
      </c>
      <c r="M4" s="109"/>
      <c r="N4" s="110"/>
    </row>
    <row r="5" s="78" customFormat="1" ht="14.25" customHeight="1" spans="1:14">
      <c r="A5" s="117" t="s">
        <v>43</v>
      </c>
      <c r="B5" s="99" t="s">
        <v>44</v>
      </c>
      <c r="C5" s="99" t="s">
        <v>45</v>
      </c>
      <c r="D5" s="94"/>
      <c r="E5" s="94"/>
      <c r="F5" s="90"/>
      <c r="G5" s="95" t="s">
        <v>18</v>
      </c>
      <c r="H5" s="95" t="s">
        <v>88</v>
      </c>
      <c r="I5" s="95" t="s">
        <v>89</v>
      </c>
      <c r="J5" s="95" t="s">
        <v>90</v>
      </c>
      <c r="K5" s="95" t="s">
        <v>91</v>
      </c>
      <c r="L5" s="90" t="s">
        <v>18</v>
      </c>
      <c r="M5" s="90" t="s">
        <v>92</v>
      </c>
      <c r="N5" s="90" t="s">
        <v>93</v>
      </c>
    </row>
    <row r="6" s="78" customFormat="1" ht="34.15" customHeight="1" spans="1:14">
      <c r="A6" s="117"/>
      <c r="B6" s="99"/>
      <c r="C6" s="99"/>
      <c r="D6" s="96"/>
      <c r="E6" s="96"/>
      <c r="F6" s="90"/>
      <c r="G6" s="97"/>
      <c r="H6" s="97"/>
      <c r="I6" s="97"/>
      <c r="J6" s="97"/>
      <c r="K6" s="97"/>
      <c r="L6" s="90"/>
      <c r="M6" s="90"/>
      <c r="N6" s="90"/>
    </row>
    <row r="7" s="78" customFormat="1" ht="24" customHeight="1" spans="1:14">
      <c r="A7" s="310"/>
      <c r="B7" s="310"/>
      <c r="C7" s="310"/>
      <c r="D7" s="310"/>
      <c r="E7" s="311"/>
      <c r="F7" s="100">
        <v>1</v>
      </c>
      <c r="G7" s="100">
        <v>2</v>
      </c>
      <c r="H7" s="100">
        <v>3</v>
      </c>
      <c r="I7" s="100">
        <v>4</v>
      </c>
      <c r="J7" s="100">
        <v>5</v>
      </c>
      <c r="K7" s="100">
        <v>6</v>
      </c>
      <c r="L7" s="100">
        <v>7</v>
      </c>
      <c r="M7" s="100">
        <v>8</v>
      </c>
      <c r="N7" s="100">
        <v>9</v>
      </c>
    </row>
    <row r="8" s="309" customFormat="1" ht="24" customHeight="1" spans="1:14">
      <c r="A8" s="312"/>
      <c r="B8" s="312"/>
      <c r="C8" s="312"/>
      <c r="D8" s="312"/>
      <c r="E8" s="313" t="s">
        <v>9</v>
      </c>
      <c r="F8" s="314">
        <f>F9+F20+F26</f>
        <v>10932.7</v>
      </c>
      <c r="G8" s="315">
        <f>G9+G20+G26</f>
        <v>8205.33</v>
      </c>
      <c r="H8" s="314">
        <f t="shared" ref="H8:N8" si="0">H9+H20+H26</f>
        <v>5645.76</v>
      </c>
      <c r="I8" s="315">
        <f t="shared" si="0"/>
        <v>330.99</v>
      </c>
      <c r="J8" s="314">
        <f t="shared" si="0"/>
        <v>2228.58</v>
      </c>
      <c r="K8" s="314">
        <f t="shared" si="0"/>
        <v>0</v>
      </c>
      <c r="L8" s="314">
        <f t="shared" si="0"/>
        <v>2727.37</v>
      </c>
      <c r="M8" s="314">
        <f t="shared" si="0"/>
        <v>2727.37</v>
      </c>
      <c r="N8" s="314">
        <f t="shared" si="0"/>
        <v>0</v>
      </c>
    </row>
    <row r="9" s="114" customFormat="1" ht="24" customHeight="1" spans="1:14">
      <c r="A9" s="220"/>
      <c r="B9" s="220"/>
      <c r="C9" s="220"/>
      <c r="D9" s="220"/>
      <c r="E9" s="225" t="s">
        <v>46</v>
      </c>
      <c r="F9" s="314">
        <f>G9+L9</f>
        <v>8349.39</v>
      </c>
      <c r="G9" s="314">
        <f>H9+I9+J9+K9</f>
        <v>5720.02</v>
      </c>
      <c r="H9" s="314">
        <f>H10+H11+H12+H13+H14+H15+H18+H19+H16+H17</f>
        <v>4696.16</v>
      </c>
      <c r="I9" s="314">
        <f>I10+I11+I12+I13+I14+I15+I18+I19+I16+I17</f>
        <v>201.28</v>
      </c>
      <c r="J9" s="314">
        <f t="shared" ref="J9:N9" si="1">J10+J11+J12+J13+J14+J15+J18+J19+J16+J17</f>
        <v>822.58</v>
      </c>
      <c r="K9" s="314">
        <f t="shared" si="1"/>
        <v>0</v>
      </c>
      <c r="L9" s="314">
        <f>M9+N9</f>
        <v>2629.37</v>
      </c>
      <c r="M9" s="314">
        <f t="shared" si="1"/>
        <v>2629.37</v>
      </c>
      <c r="N9" s="314">
        <f t="shared" si="1"/>
        <v>0</v>
      </c>
    </row>
    <row r="10" s="114" customFormat="1" ht="24" customHeight="1" spans="1:14">
      <c r="A10" s="222">
        <v>204</v>
      </c>
      <c r="B10" s="222" t="s">
        <v>47</v>
      </c>
      <c r="C10" s="222" t="s">
        <v>48</v>
      </c>
      <c r="D10" s="220">
        <v>116001</v>
      </c>
      <c r="E10" s="316" t="s">
        <v>49</v>
      </c>
      <c r="F10" s="314">
        <f>G10+L10</f>
        <v>4215.88</v>
      </c>
      <c r="G10" s="314">
        <f>H10+I10+J10+K10</f>
        <v>4215.88</v>
      </c>
      <c r="H10" s="317">
        <v>3664.89</v>
      </c>
      <c r="I10" s="314">
        <v>51.41</v>
      </c>
      <c r="J10" s="314">
        <v>499.58</v>
      </c>
      <c r="K10" s="314"/>
      <c r="L10" s="314">
        <f t="shared" ref="L10:L19" si="2">M10+N10</f>
        <v>0</v>
      </c>
      <c r="M10" s="314"/>
      <c r="N10" s="314"/>
    </row>
    <row r="11" s="114" customFormat="1" ht="24" customHeight="1" spans="1:14">
      <c r="A11" s="222" t="s">
        <v>50</v>
      </c>
      <c r="B11" s="222" t="s">
        <v>51</v>
      </c>
      <c r="C11" s="222" t="s">
        <v>52</v>
      </c>
      <c r="D11" s="220">
        <v>116001</v>
      </c>
      <c r="E11" s="225" t="s">
        <v>53</v>
      </c>
      <c r="F11" s="314">
        <f t="shared" ref="F11:F22" si="3">G11+L11</f>
        <v>170</v>
      </c>
      <c r="G11" s="314">
        <f t="shared" ref="G11:G19" si="4">H11+I11+J11+K11</f>
        <v>0</v>
      </c>
      <c r="H11" s="314"/>
      <c r="I11" s="314"/>
      <c r="J11" s="314"/>
      <c r="K11" s="314"/>
      <c r="L11" s="314">
        <f t="shared" si="2"/>
        <v>170</v>
      </c>
      <c r="M11" s="314">
        <v>170</v>
      </c>
      <c r="N11" s="314"/>
    </row>
    <row r="12" s="114" customFormat="1" ht="24" customHeight="1" spans="1:14">
      <c r="A12" s="222" t="s">
        <v>50</v>
      </c>
      <c r="B12" s="222" t="s">
        <v>51</v>
      </c>
      <c r="C12" s="222" t="s">
        <v>54</v>
      </c>
      <c r="D12" s="220">
        <v>116001</v>
      </c>
      <c r="E12" s="225" t="s">
        <v>55</v>
      </c>
      <c r="F12" s="314">
        <f t="shared" si="3"/>
        <v>1835.07</v>
      </c>
      <c r="G12" s="314">
        <f t="shared" si="4"/>
        <v>0</v>
      </c>
      <c r="H12" s="314"/>
      <c r="I12" s="314"/>
      <c r="J12" s="314"/>
      <c r="K12" s="314"/>
      <c r="L12" s="314">
        <f t="shared" si="2"/>
        <v>1835.07</v>
      </c>
      <c r="M12" s="314">
        <v>1835.07</v>
      </c>
      <c r="N12" s="314"/>
    </row>
    <row r="13" s="114" customFormat="1" ht="24" customHeight="1" spans="1:14">
      <c r="A13" s="222" t="s">
        <v>50</v>
      </c>
      <c r="B13" s="222" t="s">
        <v>51</v>
      </c>
      <c r="C13" s="222" t="s">
        <v>56</v>
      </c>
      <c r="D13" s="220">
        <v>116001</v>
      </c>
      <c r="E13" s="225" t="s">
        <v>57</v>
      </c>
      <c r="F13" s="314">
        <f t="shared" si="3"/>
        <v>210</v>
      </c>
      <c r="G13" s="314">
        <f t="shared" si="4"/>
        <v>0</v>
      </c>
      <c r="H13" s="314"/>
      <c r="I13" s="314"/>
      <c r="J13" s="314"/>
      <c r="K13" s="314"/>
      <c r="L13" s="314">
        <f t="shared" si="2"/>
        <v>210</v>
      </c>
      <c r="M13" s="314">
        <v>210</v>
      </c>
      <c r="N13" s="314"/>
    </row>
    <row r="14" s="114" customFormat="1" ht="24" customHeight="1" spans="1:14">
      <c r="A14" s="222" t="s">
        <v>50</v>
      </c>
      <c r="B14" s="222" t="s">
        <v>51</v>
      </c>
      <c r="C14" s="222" t="s">
        <v>59</v>
      </c>
      <c r="D14" s="220">
        <v>116001</v>
      </c>
      <c r="E14" s="225" t="s">
        <v>60</v>
      </c>
      <c r="F14" s="314">
        <f t="shared" si="3"/>
        <v>887.17</v>
      </c>
      <c r="G14" s="314">
        <f t="shared" si="4"/>
        <v>472.87</v>
      </c>
      <c r="H14" s="318"/>
      <c r="I14" s="318">
        <v>149.87</v>
      </c>
      <c r="J14" s="318">
        <v>323</v>
      </c>
      <c r="K14" s="318"/>
      <c r="L14" s="314">
        <f t="shared" si="2"/>
        <v>414.3</v>
      </c>
      <c r="M14" s="318">
        <v>414.3</v>
      </c>
      <c r="N14" s="318"/>
    </row>
    <row r="15" s="114" customFormat="1" ht="24" customHeight="1" spans="1:14">
      <c r="A15" s="222" t="s">
        <v>62</v>
      </c>
      <c r="B15" s="222" t="s">
        <v>63</v>
      </c>
      <c r="C15" s="222" t="s">
        <v>63</v>
      </c>
      <c r="D15" s="220">
        <v>116001</v>
      </c>
      <c r="E15" s="225" t="s">
        <v>64</v>
      </c>
      <c r="F15" s="314">
        <f t="shared" si="3"/>
        <v>460.6</v>
      </c>
      <c r="G15" s="314">
        <f t="shared" si="4"/>
        <v>460.6</v>
      </c>
      <c r="H15" s="319">
        <v>460.6</v>
      </c>
      <c r="I15" s="318"/>
      <c r="J15" s="318"/>
      <c r="K15" s="318"/>
      <c r="L15" s="314">
        <f t="shared" si="2"/>
        <v>0</v>
      </c>
      <c r="M15" s="318"/>
      <c r="N15" s="318"/>
    </row>
    <row r="16" s="114" customFormat="1" ht="24" customHeight="1" spans="1:14">
      <c r="A16" s="222" t="s">
        <v>65</v>
      </c>
      <c r="B16" s="222" t="s">
        <v>59</v>
      </c>
      <c r="C16" s="222" t="s">
        <v>59</v>
      </c>
      <c r="D16" s="220">
        <v>116001</v>
      </c>
      <c r="E16" s="225" t="s">
        <v>66</v>
      </c>
      <c r="F16" s="314">
        <f t="shared" si="3"/>
        <v>3.55</v>
      </c>
      <c r="G16" s="314">
        <f t="shared" si="4"/>
        <v>3.55</v>
      </c>
      <c r="H16" s="319">
        <v>3.55</v>
      </c>
      <c r="I16" s="318"/>
      <c r="J16" s="318"/>
      <c r="K16" s="318"/>
      <c r="L16" s="314">
        <f t="shared" si="2"/>
        <v>0</v>
      </c>
      <c r="M16" s="318"/>
      <c r="N16" s="318"/>
    </row>
    <row r="17" s="114" customFormat="1" ht="24" customHeight="1" spans="1:14">
      <c r="A17" s="222" t="s">
        <v>65</v>
      </c>
      <c r="B17" s="222" t="s">
        <v>59</v>
      </c>
      <c r="C17" s="222" t="s">
        <v>59</v>
      </c>
      <c r="D17" s="220" t="s">
        <v>67</v>
      </c>
      <c r="E17" s="225" t="s">
        <v>66</v>
      </c>
      <c r="F17" s="314">
        <f t="shared" si="3"/>
        <v>5.76</v>
      </c>
      <c r="G17" s="314">
        <f t="shared" si="4"/>
        <v>5.76</v>
      </c>
      <c r="H17" s="319">
        <v>5.76</v>
      </c>
      <c r="I17" s="318"/>
      <c r="J17" s="318"/>
      <c r="K17" s="318"/>
      <c r="L17" s="314">
        <f t="shared" si="2"/>
        <v>0</v>
      </c>
      <c r="M17" s="318"/>
      <c r="N17" s="318"/>
    </row>
    <row r="18" s="114" customFormat="1" ht="24" customHeight="1" spans="1:14">
      <c r="A18" s="222" t="s">
        <v>68</v>
      </c>
      <c r="B18" s="222" t="s">
        <v>69</v>
      </c>
      <c r="C18" s="222" t="s">
        <v>48</v>
      </c>
      <c r="D18" s="220">
        <v>116001</v>
      </c>
      <c r="E18" s="225" t="s">
        <v>70</v>
      </c>
      <c r="F18" s="314">
        <f t="shared" si="3"/>
        <v>215.91</v>
      </c>
      <c r="G18" s="314">
        <f t="shared" si="4"/>
        <v>215.91</v>
      </c>
      <c r="H18" s="319">
        <v>215.91</v>
      </c>
      <c r="I18" s="318"/>
      <c r="J18" s="318"/>
      <c r="K18" s="318"/>
      <c r="L18" s="314">
        <f t="shared" si="2"/>
        <v>0</v>
      </c>
      <c r="M18" s="318"/>
      <c r="N18" s="318"/>
    </row>
    <row r="19" s="114" customFormat="1" ht="24" customHeight="1" spans="1:14">
      <c r="A19" s="222" t="s">
        <v>71</v>
      </c>
      <c r="B19" s="222" t="s">
        <v>51</v>
      </c>
      <c r="C19" s="222" t="s">
        <v>72</v>
      </c>
      <c r="D19" s="220">
        <v>116001</v>
      </c>
      <c r="E19" s="225" t="s">
        <v>73</v>
      </c>
      <c r="F19" s="314">
        <f t="shared" si="3"/>
        <v>345.45</v>
      </c>
      <c r="G19" s="314">
        <f t="shared" si="4"/>
        <v>345.45</v>
      </c>
      <c r="H19" s="319">
        <v>345.45</v>
      </c>
      <c r="I19" s="318"/>
      <c r="J19" s="318"/>
      <c r="K19" s="318"/>
      <c r="L19" s="314">
        <f t="shared" si="2"/>
        <v>0</v>
      </c>
      <c r="M19" s="318"/>
      <c r="N19" s="318"/>
    </row>
    <row r="20" s="114" customFormat="1" ht="20.25" customHeight="1" spans="1:14">
      <c r="A20" s="169"/>
      <c r="B20" s="169"/>
      <c r="C20" s="169"/>
      <c r="D20" s="98"/>
      <c r="E20" s="98" t="s">
        <v>74</v>
      </c>
      <c r="F20" s="320">
        <f t="shared" si="3"/>
        <v>2457.31</v>
      </c>
      <c r="G20" s="321">
        <f>G21+G22+G23+G24+G25</f>
        <v>2359.31</v>
      </c>
      <c r="H20" s="321">
        <f t="shared" ref="H20:N20" si="5">H21+H22+H23+H24+H25</f>
        <v>949.6</v>
      </c>
      <c r="I20" s="321">
        <f t="shared" si="5"/>
        <v>3.71</v>
      </c>
      <c r="J20" s="321">
        <f t="shared" si="5"/>
        <v>1406</v>
      </c>
      <c r="K20" s="321"/>
      <c r="L20" s="321">
        <f>M20</f>
        <v>98</v>
      </c>
      <c r="M20" s="321">
        <f>M21</f>
        <v>98</v>
      </c>
      <c r="N20" s="321">
        <f t="shared" si="5"/>
        <v>0</v>
      </c>
    </row>
    <row r="21" s="114" customFormat="1" ht="20.25" customHeight="1" spans="1:14">
      <c r="A21" s="207" t="s">
        <v>50</v>
      </c>
      <c r="B21" s="207" t="s">
        <v>51</v>
      </c>
      <c r="C21" s="207" t="s">
        <v>72</v>
      </c>
      <c r="D21" s="98">
        <v>116002</v>
      </c>
      <c r="E21" s="322" t="s">
        <v>49</v>
      </c>
      <c r="F21" s="323">
        <f t="shared" si="3"/>
        <v>2300.31</v>
      </c>
      <c r="G21" s="321">
        <f>H21+I21+J21</f>
        <v>2202.31</v>
      </c>
      <c r="H21" s="321">
        <v>792.6</v>
      </c>
      <c r="I21" s="321">
        <v>3.71</v>
      </c>
      <c r="J21" s="321">
        <v>1406</v>
      </c>
      <c r="L21" s="321">
        <f>M21</f>
        <v>98</v>
      </c>
      <c r="M21" s="321">
        <v>98</v>
      </c>
      <c r="N21" s="98"/>
    </row>
    <row r="22" s="114" customFormat="1" ht="20.25" customHeight="1" spans="1:14">
      <c r="A22" s="207" t="s">
        <v>71</v>
      </c>
      <c r="B22" s="207" t="s">
        <v>51</v>
      </c>
      <c r="C22" s="171" t="s">
        <v>72</v>
      </c>
      <c r="D22" s="98">
        <v>116002</v>
      </c>
      <c r="E22" s="322" t="s">
        <v>73</v>
      </c>
      <c r="F22" s="323">
        <f t="shared" si="3"/>
        <v>52.1</v>
      </c>
      <c r="G22" s="321">
        <f t="shared" ref="G22:G27" si="6">H22+I22+J22+K22</f>
        <v>52.1</v>
      </c>
      <c r="H22" s="324">
        <v>52.1</v>
      </c>
      <c r="I22" s="321"/>
      <c r="J22" s="321"/>
      <c r="K22" s="321"/>
      <c r="L22" s="236"/>
      <c r="M22" s="236"/>
      <c r="N22" s="98"/>
    </row>
    <row r="23" s="114" customFormat="1" ht="27" customHeight="1" spans="1:14">
      <c r="A23" s="207" t="s">
        <v>65</v>
      </c>
      <c r="B23" s="207" t="s">
        <v>76</v>
      </c>
      <c r="C23" s="171" t="s">
        <v>76</v>
      </c>
      <c r="D23" s="98">
        <v>116002</v>
      </c>
      <c r="E23" s="322" t="s">
        <v>64</v>
      </c>
      <c r="F23" s="323">
        <f t="shared" ref="F23:F27" si="7">G23+L23</f>
        <v>68.15</v>
      </c>
      <c r="G23" s="321">
        <f t="shared" si="6"/>
        <v>68.15</v>
      </c>
      <c r="H23" s="321">
        <v>68.15</v>
      </c>
      <c r="I23" s="321"/>
      <c r="J23" s="321"/>
      <c r="K23" s="321"/>
      <c r="L23" s="236"/>
      <c r="M23" s="236"/>
      <c r="N23" s="98"/>
    </row>
    <row r="24" s="114" customFormat="1" ht="27" customHeight="1" spans="1:14">
      <c r="A24" s="207" t="s">
        <v>94</v>
      </c>
      <c r="B24" s="207" t="s">
        <v>95</v>
      </c>
      <c r="C24" s="171" t="s">
        <v>72</v>
      </c>
      <c r="D24" s="98">
        <v>116002</v>
      </c>
      <c r="E24" s="322" t="s">
        <v>70</v>
      </c>
      <c r="F24" s="323">
        <f t="shared" si="7"/>
        <v>32.75</v>
      </c>
      <c r="G24" s="321">
        <f t="shared" si="6"/>
        <v>32.75</v>
      </c>
      <c r="H24" s="321">
        <v>32.75</v>
      </c>
      <c r="I24" s="321"/>
      <c r="J24" s="321"/>
      <c r="K24" s="321"/>
      <c r="L24" s="236"/>
      <c r="M24" s="236"/>
      <c r="N24" s="98"/>
    </row>
    <row r="25" s="114" customFormat="1" ht="27" customHeight="1" spans="1:14">
      <c r="A25" s="207" t="s">
        <v>65</v>
      </c>
      <c r="B25" s="207" t="s">
        <v>59</v>
      </c>
      <c r="C25" s="171" t="s">
        <v>59</v>
      </c>
      <c r="D25" s="98">
        <v>116002</v>
      </c>
      <c r="E25" s="225" t="s">
        <v>66</v>
      </c>
      <c r="F25" s="323">
        <f t="shared" si="7"/>
        <v>4</v>
      </c>
      <c r="G25" s="321">
        <f t="shared" si="6"/>
        <v>4</v>
      </c>
      <c r="H25" s="321">
        <v>4</v>
      </c>
      <c r="I25" s="321"/>
      <c r="J25" s="321"/>
      <c r="K25" s="321"/>
      <c r="L25" s="236"/>
      <c r="M25" s="236"/>
      <c r="N25" s="98"/>
    </row>
    <row r="26" s="114" customFormat="1" ht="20.25" customHeight="1" spans="1:14">
      <c r="A26" s="222"/>
      <c r="B26" s="222"/>
      <c r="C26" s="222"/>
      <c r="D26" s="220"/>
      <c r="E26" s="225" t="s">
        <v>78</v>
      </c>
      <c r="F26" s="323">
        <f t="shared" si="7"/>
        <v>126</v>
      </c>
      <c r="G26" s="321">
        <f>G27</f>
        <v>126</v>
      </c>
      <c r="H26" s="236"/>
      <c r="I26" s="236">
        <f>I27</f>
        <v>126</v>
      </c>
      <c r="J26" s="236"/>
      <c r="K26" s="236"/>
      <c r="L26" s="236"/>
      <c r="M26" s="236"/>
      <c r="N26" s="98"/>
    </row>
    <row r="27" s="114" customFormat="1" ht="20.25" customHeight="1" spans="1:14">
      <c r="A27" s="222" t="s">
        <v>79</v>
      </c>
      <c r="B27" s="222" t="s">
        <v>47</v>
      </c>
      <c r="C27" s="222" t="s">
        <v>80</v>
      </c>
      <c r="D27" s="220" t="s">
        <v>81</v>
      </c>
      <c r="E27" s="225" t="s">
        <v>57</v>
      </c>
      <c r="F27" s="323">
        <f t="shared" si="7"/>
        <v>126</v>
      </c>
      <c r="G27" s="321">
        <f t="shared" si="6"/>
        <v>126</v>
      </c>
      <c r="H27" s="236"/>
      <c r="I27" s="236">
        <v>126</v>
      </c>
      <c r="J27" s="236"/>
      <c r="K27" s="236"/>
      <c r="L27" s="236"/>
      <c r="M27" s="236"/>
      <c r="N27" s="98"/>
    </row>
    <row r="28" s="114" customFormat="1" ht="20.25" customHeight="1" spans="1:14">
      <c r="A28" s="98"/>
      <c r="B28" s="98"/>
      <c r="C28" s="98"/>
      <c r="D28" s="98"/>
      <c r="E28" s="98"/>
      <c r="F28" s="236"/>
      <c r="G28" s="236"/>
      <c r="H28" s="236"/>
      <c r="I28" s="236"/>
      <c r="J28" s="236"/>
      <c r="K28" s="236"/>
      <c r="L28" s="236"/>
      <c r="M28" s="236"/>
      <c r="N28" s="98"/>
    </row>
    <row r="29" s="114" customFormat="1" ht="20.25" customHeight="1" spans="1:14">
      <c r="A29" s="120"/>
      <c r="B29" s="120"/>
      <c r="C29" s="120"/>
      <c r="D29" s="120"/>
      <c r="E29" s="120"/>
      <c r="F29" s="120"/>
      <c r="G29" s="120"/>
      <c r="H29" s="120"/>
      <c r="I29" s="120"/>
      <c r="J29" s="120"/>
      <c r="K29" s="120"/>
      <c r="L29" s="120"/>
      <c r="M29" s="120"/>
      <c r="N29" s="120"/>
    </row>
    <row r="30" s="114" customFormat="1" ht="20.25" customHeight="1" spans="1:14">
      <c r="A30" s="120"/>
      <c r="B30" s="120"/>
      <c r="C30" s="120"/>
      <c r="D30" s="120"/>
      <c r="E30" s="120"/>
      <c r="F30" s="120"/>
      <c r="G30" s="120"/>
      <c r="H30" s="120"/>
      <c r="I30" s="120"/>
      <c r="J30" s="120"/>
      <c r="K30" s="120"/>
      <c r="L30" s="120"/>
      <c r="M30" s="120"/>
      <c r="N30" s="120"/>
    </row>
    <row r="31" s="114" customFormat="1" ht="20.25" customHeight="1" spans="1:14">
      <c r="A31" s="120"/>
      <c r="B31" s="120"/>
      <c r="C31" s="120"/>
      <c r="D31" s="120"/>
      <c r="E31" s="120"/>
      <c r="F31" s="120"/>
      <c r="G31" s="120"/>
      <c r="H31" s="120"/>
      <c r="I31" s="120"/>
      <c r="J31" s="120"/>
      <c r="K31" s="120"/>
      <c r="L31" s="120"/>
      <c r="M31" s="120"/>
      <c r="N31" s="120"/>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U43"/>
  <sheetViews>
    <sheetView showGridLines="0" showZeros="0" workbookViewId="0">
      <pane xSplit="1" ySplit="7" topLeftCell="B8" activePane="bottomRight" state="frozen"/>
      <selection/>
      <selection pane="topRight"/>
      <selection pane="bottomLeft"/>
      <selection pane="bottomRight" activeCell="J13" sqref="J13"/>
    </sheetView>
  </sheetViews>
  <sheetFormatPr defaultColWidth="8.875" defaultRowHeight="11.25"/>
  <cols>
    <col min="1" max="1" width="14.375" style="243" customWidth="1"/>
    <col min="2" max="2" width="17.375" style="243" customWidth="1"/>
    <col min="3" max="3" width="11" style="244" customWidth="1"/>
    <col min="4" max="4" width="20.5" style="244" customWidth="1"/>
    <col min="5" max="5" width="11.25" style="244" customWidth="1"/>
    <col min="6" max="6" width="6.75" style="244" customWidth="1"/>
    <col min="7" max="7" width="9" style="244" customWidth="1"/>
    <col min="8" max="8" width="9.75" style="244" customWidth="1"/>
    <col min="9" max="10" width="5.75" style="244" customWidth="1"/>
    <col min="11" max="11" width="10" style="244" customWidth="1"/>
    <col min="12" max="12" width="6.25" style="244" customWidth="1"/>
    <col min="13" max="13" width="8.75" style="244" customWidth="1"/>
    <col min="14" max="32" width="9" style="244"/>
    <col min="33" max="16384" width="8.875" style="244"/>
  </cols>
  <sheetData>
    <row r="1" ht="18" customHeight="1" spans="11:11">
      <c r="K1" s="124" t="s">
        <v>96</v>
      </c>
    </row>
    <row r="2" ht="42" customHeight="1" spans="1:21">
      <c r="A2" s="245" t="s">
        <v>97</v>
      </c>
      <c r="B2" s="245"/>
      <c r="C2" s="245"/>
      <c r="D2" s="245"/>
      <c r="E2" s="245"/>
      <c r="F2" s="245"/>
      <c r="G2" s="245"/>
      <c r="H2" s="245"/>
      <c r="I2" s="245"/>
      <c r="J2" s="245"/>
      <c r="K2" s="245"/>
      <c r="L2" s="245"/>
      <c r="M2" s="245"/>
      <c r="N2" s="299"/>
      <c r="O2" s="299"/>
      <c r="P2" s="299"/>
      <c r="Q2" s="299"/>
      <c r="R2" s="299"/>
      <c r="S2" s="299"/>
      <c r="T2" s="299"/>
      <c r="U2" s="299"/>
    </row>
    <row r="3" s="240" customFormat="1" ht="15" customHeight="1" spans="1:21">
      <c r="A3" s="246" t="s">
        <v>2</v>
      </c>
      <c r="B3" s="246"/>
      <c r="C3" s="246"/>
      <c r="D3" s="247"/>
      <c r="E3" s="247"/>
      <c r="F3" s="247"/>
      <c r="G3" s="248"/>
      <c r="H3" s="248"/>
      <c r="I3" s="300"/>
      <c r="J3" s="300"/>
      <c r="K3" s="301" t="s">
        <v>3</v>
      </c>
      <c r="L3" s="301"/>
      <c r="M3" s="301"/>
      <c r="N3" s="300"/>
      <c r="O3" s="300"/>
      <c r="P3" s="300"/>
      <c r="Q3" s="300"/>
      <c r="R3" s="300"/>
      <c r="S3" s="300"/>
      <c r="T3" s="300"/>
      <c r="U3" s="300"/>
    </row>
    <row r="4" s="241" customFormat="1" ht="22.9" customHeight="1" spans="1:13">
      <c r="A4" s="249" t="s">
        <v>98</v>
      </c>
      <c r="B4" s="249"/>
      <c r="C4" s="249"/>
      <c r="D4" s="250" t="s">
        <v>99</v>
      </c>
      <c r="E4" s="250"/>
      <c r="F4" s="250"/>
      <c r="G4" s="250"/>
      <c r="H4" s="250"/>
      <c r="I4" s="250"/>
      <c r="J4" s="250"/>
      <c r="K4" s="250"/>
      <c r="L4" s="250"/>
      <c r="M4" s="302"/>
    </row>
    <row r="5" s="241" customFormat="1" ht="22.9" customHeight="1" spans="1:13">
      <c r="A5" s="249" t="s">
        <v>100</v>
      </c>
      <c r="B5" s="249"/>
      <c r="C5" s="251" t="s">
        <v>101</v>
      </c>
      <c r="D5" s="252" t="s">
        <v>102</v>
      </c>
      <c r="E5" s="253" t="s">
        <v>9</v>
      </c>
      <c r="F5" s="254" t="s">
        <v>11</v>
      </c>
      <c r="G5" s="255" t="s">
        <v>10</v>
      </c>
      <c r="H5" s="255"/>
      <c r="I5" s="255"/>
      <c r="J5" s="255"/>
      <c r="K5" s="255"/>
      <c r="L5" s="255"/>
      <c r="M5" s="303"/>
    </row>
    <row r="6" s="241" customFormat="1" ht="22.9" customHeight="1" spans="1:13">
      <c r="A6" s="249"/>
      <c r="B6" s="249"/>
      <c r="C6" s="251"/>
      <c r="D6" s="252"/>
      <c r="E6" s="253"/>
      <c r="F6" s="254"/>
      <c r="G6" s="256" t="s">
        <v>13</v>
      </c>
      <c r="H6" s="257"/>
      <c r="I6" s="259" t="s">
        <v>103</v>
      </c>
      <c r="J6" s="304" t="s">
        <v>15</v>
      </c>
      <c r="K6" s="304" t="s">
        <v>16</v>
      </c>
      <c r="L6" s="304" t="s">
        <v>104</v>
      </c>
      <c r="M6" s="305" t="s">
        <v>17</v>
      </c>
    </row>
    <row r="7" s="241" customFormat="1" ht="22.9" customHeight="1" spans="1:21">
      <c r="A7" s="249"/>
      <c r="B7" s="249"/>
      <c r="C7" s="251"/>
      <c r="D7" s="252"/>
      <c r="E7" s="253"/>
      <c r="F7" s="254"/>
      <c r="G7" s="258" t="s">
        <v>18</v>
      </c>
      <c r="H7" s="259" t="s">
        <v>19</v>
      </c>
      <c r="I7" s="259"/>
      <c r="J7" s="306"/>
      <c r="K7" s="306"/>
      <c r="L7" s="306"/>
      <c r="M7" s="305"/>
      <c r="N7" s="299"/>
      <c r="O7" s="299"/>
      <c r="P7" s="299"/>
      <c r="Q7" s="299"/>
      <c r="R7" s="299"/>
      <c r="S7" s="299"/>
      <c r="T7" s="299"/>
      <c r="U7" s="299"/>
    </row>
    <row r="8" s="242" customFormat="1" ht="19.9" customHeight="1" spans="1:21">
      <c r="A8" s="254" t="s">
        <v>13</v>
      </c>
      <c r="B8" s="260" t="s">
        <v>18</v>
      </c>
      <c r="C8" s="261">
        <f>C9+C10</f>
        <v>9843.7</v>
      </c>
      <c r="D8" s="262" t="s">
        <v>105</v>
      </c>
      <c r="E8" s="263">
        <f>G8+I8+J8+K8+L8+M8</f>
        <v>0</v>
      </c>
      <c r="F8" s="263"/>
      <c r="G8" s="263">
        <f>H8</f>
        <v>0</v>
      </c>
      <c r="H8" s="263"/>
      <c r="I8" s="263"/>
      <c r="J8" s="263"/>
      <c r="K8" s="263"/>
      <c r="L8" s="263"/>
      <c r="M8" s="307"/>
      <c r="N8" s="308"/>
      <c r="O8" s="308"/>
      <c r="P8" s="308"/>
      <c r="Q8" s="308"/>
      <c r="R8" s="308"/>
      <c r="S8" s="308"/>
      <c r="T8" s="308"/>
      <c r="U8" s="308"/>
    </row>
    <row r="9" s="242" customFormat="1" ht="19.9" customHeight="1" spans="1:21">
      <c r="A9" s="254"/>
      <c r="B9" s="260" t="s">
        <v>21</v>
      </c>
      <c r="C9" s="264">
        <v>9630.7</v>
      </c>
      <c r="D9" s="265" t="s">
        <v>106</v>
      </c>
      <c r="E9" s="263">
        <f t="shared" ref="E9:E35" si="0">G9+I9+J9+K9+L9+M9</f>
        <v>0</v>
      </c>
      <c r="F9" s="263"/>
      <c r="G9" s="263">
        <f t="shared" ref="G9:G35" si="1">H9</f>
        <v>0</v>
      </c>
      <c r="H9" s="266"/>
      <c r="I9" s="266"/>
      <c r="J9" s="266"/>
      <c r="K9" s="266"/>
      <c r="L9" s="266"/>
      <c r="M9" s="307"/>
      <c r="N9" s="308"/>
      <c r="O9" s="308"/>
      <c r="P9" s="308"/>
      <c r="Q9" s="308"/>
      <c r="R9" s="308"/>
      <c r="S9" s="308"/>
      <c r="T9" s="308"/>
      <c r="U9" s="308"/>
    </row>
    <row r="10" s="242" customFormat="1" ht="19.9" customHeight="1" spans="1:21">
      <c r="A10" s="254"/>
      <c r="B10" s="260" t="s">
        <v>23</v>
      </c>
      <c r="C10" s="261">
        <v>213</v>
      </c>
      <c r="D10" s="265" t="s">
        <v>107</v>
      </c>
      <c r="E10" s="263">
        <f t="shared" si="0"/>
        <v>0</v>
      </c>
      <c r="F10" s="263"/>
      <c r="G10" s="263">
        <f t="shared" si="1"/>
        <v>0</v>
      </c>
      <c r="H10" s="266"/>
      <c r="I10" s="266"/>
      <c r="J10" s="266"/>
      <c r="K10" s="266"/>
      <c r="L10" s="266"/>
      <c r="M10" s="307"/>
      <c r="N10" s="308"/>
      <c r="O10" s="308"/>
      <c r="P10" s="308"/>
      <c r="Q10" s="308"/>
      <c r="R10" s="308"/>
      <c r="S10" s="308"/>
      <c r="T10" s="308"/>
      <c r="U10" s="308"/>
    </row>
    <row r="11" s="242" customFormat="1" ht="25.15" customHeight="1" spans="1:21">
      <c r="A11" s="254"/>
      <c r="B11" s="260" t="s">
        <v>25</v>
      </c>
      <c r="C11" s="267"/>
      <c r="D11" s="265" t="s">
        <v>108</v>
      </c>
      <c r="E11" s="263">
        <f t="shared" si="0"/>
        <v>9691.67</v>
      </c>
      <c r="F11" s="263"/>
      <c r="G11" s="263">
        <f t="shared" si="1"/>
        <v>8602.67</v>
      </c>
      <c r="H11" s="266">
        <v>8602.67</v>
      </c>
      <c r="I11" s="266"/>
      <c r="J11" s="266"/>
      <c r="K11" s="266">
        <v>1089</v>
      </c>
      <c r="L11" s="266"/>
      <c r="M11" s="307"/>
      <c r="N11" s="308"/>
      <c r="O11" s="308"/>
      <c r="P11" s="308"/>
      <c r="Q11" s="308"/>
      <c r="R11" s="308"/>
      <c r="S11" s="308"/>
      <c r="T11" s="308"/>
      <c r="U11" s="308"/>
    </row>
    <row r="12" s="242" customFormat="1" ht="29.45" customHeight="1" spans="1:21">
      <c r="A12" s="254"/>
      <c r="B12" s="260" t="s">
        <v>27</v>
      </c>
      <c r="C12" s="267"/>
      <c r="D12" s="265" t="s">
        <v>109</v>
      </c>
      <c r="E12" s="263">
        <f t="shared" si="0"/>
        <v>0</v>
      </c>
      <c r="F12" s="263"/>
      <c r="G12" s="263">
        <f t="shared" si="1"/>
        <v>0</v>
      </c>
      <c r="H12" s="266"/>
      <c r="I12" s="266"/>
      <c r="J12" s="266"/>
      <c r="K12" s="266"/>
      <c r="L12" s="266"/>
      <c r="M12" s="307"/>
      <c r="N12" s="308"/>
      <c r="O12" s="308"/>
      <c r="P12" s="308"/>
      <c r="Q12" s="308"/>
      <c r="R12" s="308"/>
      <c r="S12" s="308"/>
      <c r="T12" s="308"/>
      <c r="U12" s="308"/>
    </row>
    <row r="13" s="242" customFormat="1" ht="25.15" customHeight="1" spans="1:21">
      <c r="A13" s="254"/>
      <c r="B13" s="260" t="s">
        <v>29</v>
      </c>
      <c r="C13" s="267"/>
      <c r="D13" s="265" t="s">
        <v>110</v>
      </c>
      <c r="E13" s="263">
        <f t="shared" si="0"/>
        <v>0</v>
      </c>
      <c r="F13" s="263"/>
      <c r="G13" s="263">
        <f t="shared" si="1"/>
        <v>0</v>
      </c>
      <c r="H13" s="266"/>
      <c r="I13" s="266"/>
      <c r="J13" s="266"/>
      <c r="K13" s="266"/>
      <c r="L13" s="266"/>
      <c r="M13" s="307"/>
      <c r="N13" s="308"/>
      <c r="O13" s="308"/>
      <c r="P13" s="308"/>
      <c r="Q13" s="308"/>
      <c r="R13" s="308"/>
      <c r="S13" s="308"/>
      <c r="T13" s="308"/>
      <c r="U13" s="308"/>
    </row>
    <row r="14" s="242" customFormat="1" ht="25.15" customHeight="1" spans="1:21">
      <c r="A14" s="268" t="s">
        <v>14</v>
      </c>
      <c r="B14" s="268"/>
      <c r="C14" s="267"/>
      <c r="D14" s="265" t="s">
        <v>111</v>
      </c>
      <c r="E14" s="263">
        <f t="shared" si="0"/>
        <v>0</v>
      </c>
      <c r="F14" s="263"/>
      <c r="G14" s="263">
        <f t="shared" si="1"/>
        <v>0</v>
      </c>
      <c r="H14" s="266"/>
      <c r="I14" s="266"/>
      <c r="J14" s="266"/>
      <c r="K14" s="266"/>
      <c r="L14" s="266"/>
      <c r="M14" s="307"/>
      <c r="N14" s="308"/>
      <c r="O14" s="308"/>
      <c r="P14" s="308"/>
      <c r="Q14" s="308"/>
      <c r="R14" s="308"/>
      <c r="S14" s="308"/>
      <c r="T14" s="308"/>
      <c r="U14" s="308"/>
    </row>
    <row r="15" s="242" customFormat="1" ht="19.9" customHeight="1" spans="1:21">
      <c r="A15" s="269" t="s">
        <v>15</v>
      </c>
      <c r="B15" s="270"/>
      <c r="C15" s="271"/>
      <c r="D15" s="262" t="s">
        <v>112</v>
      </c>
      <c r="E15" s="263">
        <f t="shared" si="0"/>
        <v>572.82</v>
      </c>
      <c r="F15" s="263"/>
      <c r="G15" s="263">
        <f t="shared" si="1"/>
        <v>572.82</v>
      </c>
      <c r="H15" s="266">
        <v>572.82</v>
      </c>
      <c r="I15" s="266"/>
      <c r="J15" s="266"/>
      <c r="K15" s="266"/>
      <c r="L15" s="266"/>
      <c r="M15" s="307"/>
      <c r="N15" s="308"/>
      <c r="O15" s="308"/>
      <c r="P15" s="308"/>
      <c r="Q15" s="308"/>
      <c r="R15" s="308"/>
      <c r="S15" s="308"/>
      <c r="T15" s="308"/>
      <c r="U15" s="308"/>
    </row>
    <row r="16" s="242" customFormat="1" ht="19.9" customHeight="1" spans="1:21">
      <c r="A16" s="272" t="s">
        <v>16</v>
      </c>
      <c r="B16" s="273"/>
      <c r="C16" s="274">
        <v>1089</v>
      </c>
      <c r="D16" s="262" t="s">
        <v>113</v>
      </c>
      <c r="E16" s="263">
        <f t="shared" si="0"/>
        <v>0</v>
      </c>
      <c r="F16" s="263"/>
      <c r="G16" s="263">
        <f t="shared" si="1"/>
        <v>0</v>
      </c>
      <c r="H16" s="266"/>
      <c r="I16" s="266"/>
      <c r="J16" s="266"/>
      <c r="K16" s="266"/>
      <c r="L16" s="266"/>
      <c r="M16" s="307"/>
      <c r="N16" s="308"/>
      <c r="O16" s="308"/>
      <c r="P16" s="308"/>
      <c r="Q16" s="308"/>
      <c r="R16" s="308"/>
      <c r="S16" s="308"/>
      <c r="T16" s="308"/>
      <c r="U16" s="308"/>
    </row>
    <row r="17" s="242" customFormat="1" ht="19.9" customHeight="1" spans="1:21">
      <c r="A17" s="272" t="s">
        <v>104</v>
      </c>
      <c r="B17" s="273"/>
      <c r="C17" s="275"/>
      <c r="D17" s="265" t="s">
        <v>114</v>
      </c>
      <c r="E17" s="263">
        <f t="shared" si="0"/>
        <v>270.66</v>
      </c>
      <c r="F17" s="263"/>
      <c r="G17" s="263">
        <f t="shared" si="1"/>
        <v>270.66</v>
      </c>
      <c r="H17" s="276">
        <v>270.66</v>
      </c>
      <c r="I17" s="266"/>
      <c r="J17" s="266"/>
      <c r="K17" s="266"/>
      <c r="L17" s="266"/>
      <c r="M17" s="307"/>
      <c r="N17" s="308"/>
      <c r="O17" s="308"/>
      <c r="P17" s="308"/>
      <c r="Q17" s="308"/>
      <c r="R17" s="308"/>
      <c r="S17" s="308"/>
      <c r="T17" s="308"/>
      <c r="U17" s="308"/>
    </row>
    <row r="18" s="242" customFormat="1" ht="19.9" customHeight="1" spans="1:21">
      <c r="A18" s="277" t="s">
        <v>17</v>
      </c>
      <c r="B18" s="278"/>
      <c r="C18" s="279"/>
      <c r="D18" s="262" t="s">
        <v>115</v>
      </c>
      <c r="E18" s="263">
        <f t="shared" si="0"/>
        <v>0</v>
      </c>
      <c r="F18" s="263"/>
      <c r="G18" s="263">
        <f t="shared" si="1"/>
        <v>0</v>
      </c>
      <c r="H18" s="266"/>
      <c r="I18" s="266"/>
      <c r="J18" s="266"/>
      <c r="K18" s="266"/>
      <c r="L18" s="266"/>
      <c r="M18" s="307"/>
      <c r="N18" s="308"/>
      <c r="O18" s="308"/>
      <c r="P18" s="308"/>
      <c r="Q18" s="308"/>
      <c r="R18" s="308"/>
      <c r="S18" s="308"/>
      <c r="T18" s="308"/>
      <c r="U18" s="308"/>
    </row>
    <row r="19" s="242" customFormat="1" ht="19.9" customHeight="1" spans="3:21">
      <c r="C19" s="280"/>
      <c r="D19" s="262" t="s">
        <v>116</v>
      </c>
      <c r="E19" s="263">
        <f t="shared" si="0"/>
        <v>0</v>
      </c>
      <c r="F19" s="263"/>
      <c r="G19" s="263">
        <f t="shared" si="1"/>
        <v>0</v>
      </c>
      <c r="H19" s="266"/>
      <c r="I19" s="266"/>
      <c r="J19" s="266"/>
      <c r="K19" s="266"/>
      <c r="L19" s="266"/>
      <c r="M19" s="307"/>
      <c r="N19" s="308"/>
      <c r="O19" s="308"/>
      <c r="P19" s="308"/>
      <c r="Q19" s="308"/>
      <c r="R19" s="308"/>
      <c r="S19" s="308"/>
      <c r="T19" s="308"/>
      <c r="U19" s="308"/>
    </row>
    <row r="20" s="242" customFormat="1" ht="19.9" customHeight="1" spans="1:21">
      <c r="A20" s="281"/>
      <c r="B20" s="282"/>
      <c r="C20" s="280"/>
      <c r="D20" s="265" t="s">
        <v>117</v>
      </c>
      <c r="E20" s="263">
        <f t="shared" si="0"/>
        <v>0</v>
      </c>
      <c r="F20" s="263"/>
      <c r="G20" s="263">
        <f t="shared" si="1"/>
        <v>0</v>
      </c>
      <c r="H20" s="263"/>
      <c r="I20" s="263"/>
      <c r="J20" s="263"/>
      <c r="K20" s="263"/>
      <c r="L20" s="263"/>
      <c r="M20" s="263"/>
      <c r="N20" s="308"/>
      <c r="O20" s="308"/>
      <c r="P20" s="308"/>
      <c r="Q20" s="308"/>
      <c r="R20" s="308"/>
      <c r="S20" s="308"/>
      <c r="T20" s="308"/>
      <c r="U20" s="308"/>
    </row>
    <row r="21" s="242" customFormat="1" ht="19.9" customHeight="1" spans="1:21">
      <c r="A21" s="283"/>
      <c r="B21" s="284"/>
      <c r="C21" s="280"/>
      <c r="D21" s="265" t="s">
        <v>118</v>
      </c>
      <c r="E21" s="263">
        <f t="shared" si="0"/>
        <v>0</v>
      </c>
      <c r="F21" s="263"/>
      <c r="G21" s="263">
        <f t="shared" si="1"/>
        <v>0</v>
      </c>
      <c r="H21" s="263"/>
      <c r="I21" s="263"/>
      <c r="J21" s="263"/>
      <c r="K21" s="263"/>
      <c r="L21" s="263"/>
      <c r="M21" s="307"/>
      <c r="N21" s="308"/>
      <c r="O21" s="308"/>
      <c r="P21" s="308"/>
      <c r="Q21" s="308"/>
      <c r="R21" s="308"/>
      <c r="S21" s="308"/>
      <c r="T21" s="308"/>
      <c r="U21" s="308"/>
    </row>
    <row r="22" s="242" customFormat="1" ht="25.15" customHeight="1" spans="1:21">
      <c r="A22" s="283"/>
      <c r="B22" s="284"/>
      <c r="C22" s="280"/>
      <c r="D22" s="265" t="s">
        <v>119</v>
      </c>
      <c r="E22" s="263">
        <f t="shared" si="0"/>
        <v>0</v>
      </c>
      <c r="F22" s="263"/>
      <c r="G22" s="263">
        <f t="shared" si="1"/>
        <v>0</v>
      </c>
      <c r="H22" s="263"/>
      <c r="I22" s="263"/>
      <c r="J22" s="263"/>
      <c r="K22" s="263"/>
      <c r="L22" s="263"/>
      <c r="M22" s="307"/>
      <c r="N22" s="308"/>
      <c r="O22" s="308"/>
      <c r="P22" s="308"/>
      <c r="Q22" s="308"/>
      <c r="R22" s="308"/>
      <c r="S22" s="308"/>
      <c r="T22" s="308"/>
      <c r="U22" s="308"/>
    </row>
    <row r="23" s="242" customFormat="1" ht="21.75" customHeight="1" spans="1:21">
      <c r="A23" s="285"/>
      <c r="B23" s="285"/>
      <c r="C23" s="286"/>
      <c r="D23" s="265" t="s">
        <v>120</v>
      </c>
      <c r="E23" s="263">
        <f t="shared" si="0"/>
        <v>0</v>
      </c>
      <c r="F23" s="263"/>
      <c r="G23" s="263">
        <f t="shared" si="1"/>
        <v>0</v>
      </c>
      <c r="H23" s="263"/>
      <c r="I23" s="263"/>
      <c r="J23" s="263"/>
      <c r="K23" s="263"/>
      <c r="L23" s="263"/>
      <c r="M23" s="307"/>
      <c r="N23" s="308"/>
      <c r="O23" s="308"/>
      <c r="P23" s="308"/>
      <c r="Q23" s="308"/>
      <c r="R23" s="308"/>
      <c r="S23" s="308"/>
      <c r="T23" s="308"/>
      <c r="U23" s="308"/>
    </row>
    <row r="24" s="242" customFormat="1" ht="21.75" customHeight="1" spans="1:21">
      <c r="A24" s="287"/>
      <c r="B24" s="288"/>
      <c r="C24" s="286"/>
      <c r="D24" s="265" t="s">
        <v>121</v>
      </c>
      <c r="E24" s="263">
        <f t="shared" si="0"/>
        <v>0</v>
      </c>
      <c r="F24" s="263"/>
      <c r="G24" s="263">
        <f t="shared" si="1"/>
        <v>0</v>
      </c>
      <c r="H24" s="263"/>
      <c r="I24" s="263"/>
      <c r="J24" s="263"/>
      <c r="K24" s="263"/>
      <c r="L24" s="263"/>
      <c r="M24" s="307"/>
      <c r="N24" s="308"/>
      <c r="O24" s="308"/>
      <c r="P24" s="308"/>
      <c r="Q24" s="308"/>
      <c r="R24" s="308"/>
      <c r="S24" s="308"/>
      <c r="T24" s="308"/>
      <c r="U24" s="308"/>
    </row>
    <row r="25" s="242" customFormat="1" ht="19.15" customHeight="1" spans="1:21">
      <c r="A25" s="287"/>
      <c r="B25" s="288"/>
      <c r="C25" s="286"/>
      <c r="D25" s="265" t="s">
        <v>122</v>
      </c>
      <c r="E25" s="263">
        <f t="shared" si="0"/>
        <v>0</v>
      </c>
      <c r="F25" s="263"/>
      <c r="G25" s="263">
        <f t="shared" si="1"/>
        <v>0</v>
      </c>
      <c r="H25" s="263"/>
      <c r="I25" s="263"/>
      <c r="J25" s="263"/>
      <c r="K25" s="263"/>
      <c r="L25" s="263"/>
      <c r="M25" s="307"/>
      <c r="N25" s="308"/>
      <c r="O25" s="308"/>
      <c r="P25" s="308"/>
      <c r="Q25" s="308"/>
      <c r="R25" s="308"/>
      <c r="S25" s="308"/>
      <c r="T25" s="308"/>
      <c r="U25" s="308"/>
    </row>
    <row r="26" s="242" customFormat="1" ht="28.9" customHeight="1" spans="1:21">
      <c r="A26" s="287"/>
      <c r="B26" s="288"/>
      <c r="C26" s="286"/>
      <c r="D26" s="265" t="s">
        <v>123</v>
      </c>
      <c r="E26" s="263">
        <f t="shared" si="0"/>
        <v>0</v>
      </c>
      <c r="F26" s="263"/>
      <c r="G26" s="263">
        <f t="shared" si="1"/>
        <v>0</v>
      </c>
      <c r="H26" s="263"/>
      <c r="I26" s="263"/>
      <c r="J26" s="263"/>
      <c r="K26" s="263"/>
      <c r="L26" s="263"/>
      <c r="M26" s="307"/>
      <c r="N26" s="308"/>
      <c r="O26" s="308"/>
      <c r="P26" s="308"/>
      <c r="Q26" s="308"/>
      <c r="R26" s="308"/>
      <c r="S26" s="308"/>
      <c r="T26" s="308"/>
      <c r="U26" s="308"/>
    </row>
    <row r="27" s="242" customFormat="1" ht="19.15" customHeight="1" spans="1:21">
      <c r="A27" s="287"/>
      <c r="B27" s="288"/>
      <c r="C27" s="286"/>
      <c r="D27" s="265" t="s">
        <v>124</v>
      </c>
      <c r="E27" s="263">
        <f t="shared" si="0"/>
        <v>397.55</v>
      </c>
      <c r="F27" s="263"/>
      <c r="G27" s="263">
        <f t="shared" si="1"/>
        <v>397.55</v>
      </c>
      <c r="H27" s="276">
        <v>397.55</v>
      </c>
      <c r="I27" s="263"/>
      <c r="J27" s="263"/>
      <c r="K27" s="263"/>
      <c r="L27" s="263"/>
      <c r="M27" s="307"/>
      <c r="N27" s="308"/>
      <c r="O27" s="308"/>
      <c r="P27" s="308"/>
      <c r="Q27" s="308"/>
      <c r="R27" s="308"/>
      <c r="S27" s="308"/>
      <c r="T27" s="308"/>
      <c r="U27" s="308"/>
    </row>
    <row r="28" s="242" customFormat="1" ht="19.15" customHeight="1" spans="1:21">
      <c r="A28" s="287"/>
      <c r="B28" s="288"/>
      <c r="C28" s="286"/>
      <c r="D28" s="265" t="s">
        <v>125</v>
      </c>
      <c r="E28" s="263">
        <f t="shared" si="0"/>
        <v>0</v>
      </c>
      <c r="F28" s="263"/>
      <c r="G28" s="263">
        <f t="shared" si="1"/>
        <v>0</v>
      </c>
      <c r="H28" s="263"/>
      <c r="I28" s="263"/>
      <c r="J28" s="263"/>
      <c r="K28" s="263"/>
      <c r="L28" s="263"/>
      <c r="M28" s="307"/>
      <c r="N28" s="308"/>
      <c r="O28" s="308"/>
      <c r="P28" s="308"/>
      <c r="Q28" s="308"/>
      <c r="R28" s="308"/>
      <c r="S28" s="308"/>
      <c r="T28" s="308"/>
      <c r="U28" s="308"/>
    </row>
    <row r="29" s="242" customFormat="1" ht="25.9" customHeight="1" spans="1:21">
      <c r="A29" s="287"/>
      <c r="B29" s="288"/>
      <c r="C29" s="286"/>
      <c r="D29" s="265" t="s">
        <v>126</v>
      </c>
      <c r="E29" s="263">
        <f t="shared" si="0"/>
        <v>0</v>
      </c>
      <c r="F29" s="263"/>
      <c r="G29" s="263">
        <f t="shared" si="1"/>
        <v>0</v>
      </c>
      <c r="H29" s="263"/>
      <c r="I29" s="263"/>
      <c r="J29" s="263"/>
      <c r="K29" s="263"/>
      <c r="L29" s="263"/>
      <c r="M29" s="307"/>
      <c r="N29" s="308"/>
      <c r="O29" s="308"/>
      <c r="P29" s="308"/>
      <c r="Q29" s="308"/>
      <c r="R29" s="308"/>
      <c r="S29" s="308"/>
      <c r="T29" s="308"/>
      <c r="U29" s="308"/>
    </row>
    <row r="30" s="242" customFormat="1" ht="19.15" customHeight="1" spans="1:21">
      <c r="A30" s="287"/>
      <c r="B30" s="288"/>
      <c r="C30" s="286"/>
      <c r="D30" s="265" t="s">
        <v>127</v>
      </c>
      <c r="E30" s="263">
        <f t="shared" si="0"/>
        <v>0</v>
      </c>
      <c r="F30" s="263"/>
      <c r="G30" s="263">
        <f t="shared" si="1"/>
        <v>0</v>
      </c>
      <c r="H30" s="263"/>
      <c r="I30" s="263"/>
      <c r="J30" s="263"/>
      <c r="K30" s="263"/>
      <c r="L30" s="263"/>
      <c r="M30" s="307"/>
      <c r="N30" s="308"/>
      <c r="O30" s="308"/>
      <c r="P30" s="308"/>
      <c r="Q30" s="308"/>
      <c r="R30" s="308"/>
      <c r="S30" s="308"/>
      <c r="T30" s="308"/>
      <c r="U30" s="308"/>
    </row>
    <row r="31" s="242" customFormat="1" ht="19.15" customHeight="1" spans="1:21">
      <c r="A31" s="287"/>
      <c r="B31" s="288"/>
      <c r="C31" s="286"/>
      <c r="D31" s="265" t="s">
        <v>128</v>
      </c>
      <c r="E31" s="263">
        <f t="shared" si="0"/>
        <v>0</v>
      </c>
      <c r="F31" s="263"/>
      <c r="G31" s="263">
        <f t="shared" si="1"/>
        <v>0</v>
      </c>
      <c r="H31" s="263"/>
      <c r="I31" s="263"/>
      <c r="J31" s="263"/>
      <c r="K31" s="263"/>
      <c r="L31" s="263"/>
      <c r="M31" s="307"/>
      <c r="N31" s="308"/>
      <c r="O31" s="308"/>
      <c r="P31" s="308"/>
      <c r="Q31" s="308"/>
      <c r="R31" s="308"/>
      <c r="S31" s="308"/>
      <c r="T31" s="308"/>
      <c r="U31" s="308"/>
    </row>
    <row r="32" s="242" customFormat="1" ht="19.15" customHeight="1" spans="1:21">
      <c r="A32" s="289" t="s">
        <v>33</v>
      </c>
      <c r="B32" s="290"/>
      <c r="C32" s="271">
        <f>C8+C16+C17+C18</f>
        <v>10932.7</v>
      </c>
      <c r="D32" s="265" t="s">
        <v>129</v>
      </c>
      <c r="E32" s="263">
        <f t="shared" si="0"/>
        <v>0</v>
      </c>
      <c r="F32" s="263"/>
      <c r="G32" s="263">
        <f t="shared" si="1"/>
        <v>0</v>
      </c>
      <c r="H32" s="263"/>
      <c r="I32" s="263"/>
      <c r="J32" s="263"/>
      <c r="K32" s="263"/>
      <c r="L32" s="263"/>
      <c r="M32" s="307"/>
      <c r="N32" s="308"/>
      <c r="O32" s="308"/>
      <c r="P32" s="308"/>
      <c r="Q32" s="308"/>
      <c r="R32" s="308"/>
      <c r="S32" s="308"/>
      <c r="T32" s="308"/>
      <c r="U32" s="308"/>
    </row>
    <row r="33" s="242" customFormat="1" ht="19.15" customHeight="1" spans="3:21">
      <c r="C33" s="267"/>
      <c r="D33" s="265" t="s">
        <v>130</v>
      </c>
      <c r="E33" s="263">
        <f t="shared" si="0"/>
        <v>0</v>
      </c>
      <c r="F33" s="263"/>
      <c r="G33" s="263">
        <f t="shared" si="1"/>
        <v>0</v>
      </c>
      <c r="H33" s="263"/>
      <c r="I33" s="263"/>
      <c r="J33" s="263"/>
      <c r="K33" s="263"/>
      <c r="L33" s="263"/>
      <c r="M33" s="307"/>
      <c r="N33" s="308"/>
      <c r="O33" s="308"/>
      <c r="P33" s="308"/>
      <c r="Q33" s="308"/>
      <c r="R33" s="308"/>
      <c r="S33" s="308"/>
      <c r="T33" s="308"/>
      <c r="U33" s="308"/>
    </row>
    <row r="34" s="242" customFormat="1" ht="25.15" customHeight="1" spans="1:21">
      <c r="A34" s="277" t="s">
        <v>34</v>
      </c>
      <c r="B34" s="278"/>
      <c r="C34" s="291"/>
      <c r="D34" s="265" t="s">
        <v>131</v>
      </c>
      <c r="E34" s="263">
        <f t="shared" si="0"/>
        <v>0</v>
      </c>
      <c r="F34" s="263"/>
      <c r="G34" s="263">
        <f t="shared" si="1"/>
        <v>0</v>
      </c>
      <c r="H34" s="263"/>
      <c r="I34" s="263"/>
      <c r="J34" s="263"/>
      <c r="K34" s="263"/>
      <c r="L34" s="263"/>
      <c r="M34" s="307"/>
      <c r="N34" s="308"/>
      <c r="O34" s="308"/>
      <c r="P34" s="308"/>
      <c r="Q34" s="308"/>
      <c r="R34" s="308"/>
      <c r="S34" s="308"/>
      <c r="T34" s="308"/>
      <c r="U34" s="308"/>
    </row>
    <row r="35" s="242" customFormat="1" ht="19.15" customHeight="1" spans="1:21">
      <c r="A35" s="292"/>
      <c r="B35" s="293"/>
      <c r="C35" s="291"/>
      <c r="D35" s="265" t="s">
        <v>132</v>
      </c>
      <c r="E35" s="263">
        <f t="shared" si="0"/>
        <v>0</v>
      </c>
      <c r="F35" s="263"/>
      <c r="G35" s="263">
        <f t="shared" si="1"/>
        <v>0</v>
      </c>
      <c r="H35" s="263"/>
      <c r="I35" s="263"/>
      <c r="J35" s="263"/>
      <c r="K35" s="263"/>
      <c r="L35" s="263"/>
      <c r="M35" s="307"/>
      <c r="N35" s="308"/>
      <c r="O35" s="308"/>
      <c r="P35" s="308"/>
      <c r="Q35" s="308"/>
      <c r="R35" s="308"/>
      <c r="S35" s="308"/>
      <c r="T35" s="308"/>
      <c r="U35" s="308"/>
    </row>
    <row r="36" s="242" customFormat="1" ht="19.15" customHeight="1" spans="1:21">
      <c r="A36" s="294" t="s">
        <v>133</v>
      </c>
      <c r="B36" s="295"/>
      <c r="C36" s="296">
        <f>C32+C34</f>
        <v>10932.7</v>
      </c>
      <c r="D36" s="297" t="s">
        <v>134</v>
      </c>
      <c r="E36" s="263">
        <f>SUM(E8:E35)</f>
        <v>10932.7</v>
      </c>
      <c r="F36" s="263">
        <f t="shared" ref="F36:M36" si="2">SUM(F8:F35)</f>
        <v>0</v>
      </c>
      <c r="G36" s="263">
        <f t="shared" si="2"/>
        <v>9843.7</v>
      </c>
      <c r="H36" s="263">
        <f t="shared" si="2"/>
        <v>9843.7</v>
      </c>
      <c r="I36" s="263">
        <f t="shared" si="2"/>
        <v>0</v>
      </c>
      <c r="J36" s="263">
        <f t="shared" si="2"/>
        <v>0</v>
      </c>
      <c r="K36" s="263">
        <f t="shared" si="2"/>
        <v>1089</v>
      </c>
      <c r="L36" s="263">
        <f t="shared" si="2"/>
        <v>0</v>
      </c>
      <c r="M36" s="263">
        <f t="shared" si="2"/>
        <v>0</v>
      </c>
      <c r="N36" s="308"/>
      <c r="O36" s="308"/>
      <c r="P36" s="308"/>
      <c r="Q36" s="308"/>
      <c r="R36" s="308"/>
      <c r="S36" s="308"/>
      <c r="T36" s="308"/>
      <c r="U36" s="308"/>
    </row>
    <row r="37" s="241" customFormat="1" ht="14.25" spans="1:4">
      <c r="A37" s="298"/>
      <c r="B37" s="298"/>
      <c r="D37" s="299"/>
    </row>
    <row r="38" s="241" customFormat="1" ht="14.25" spans="1:2">
      <c r="A38" s="298"/>
      <c r="B38" s="298"/>
    </row>
    <row r="39" s="241" customFormat="1" ht="14.25" spans="1:2">
      <c r="A39" s="298"/>
      <c r="B39" s="298"/>
    </row>
    <row r="40" s="241" customFormat="1" ht="14.25" spans="1:2">
      <c r="A40" s="298"/>
      <c r="B40" s="298"/>
    </row>
    <row r="41" s="241" customFormat="1" ht="14.25" spans="1:2">
      <c r="A41" s="298"/>
      <c r="B41" s="298"/>
    </row>
    <row r="42" s="241" customFormat="1" ht="14.25" spans="1:2">
      <c r="A42" s="298"/>
      <c r="B42" s="298"/>
    </row>
    <row r="43" s="241" customFormat="1" ht="14.25" spans="1:2">
      <c r="A43" s="298"/>
      <c r="B43" s="298"/>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7"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34"/>
  <sheetViews>
    <sheetView showGridLines="0" showZeros="0" workbookViewId="0">
      <pane xSplit="5" ySplit="7" topLeftCell="F16" activePane="bottomRight" state="frozen"/>
      <selection/>
      <selection pane="topRight"/>
      <selection pane="bottomLeft"/>
      <selection pane="bottomRight" activeCell="M17" sqref="M17"/>
    </sheetView>
  </sheetViews>
  <sheetFormatPr defaultColWidth="7" defaultRowHeight="11.25"/>
  <cols>
    <col min="1" max="1" width="3.25" style="77" customWidth="1"/>
    <col min="2" max="2" width="3.125" style="77" customWidth="1"/>
    <col min="3" max="3" width="3.5" style="77" customWidth="1"/>
    <col min="4" max="4" width="7.75" style="77" customWidth="1"/>
    <col min="5" max="5" width="11.75" style="77" customWidth="1"/>
    <col min="6" max="6" width="8" style="77" customWidth="1"/>
    <col min="7" max="7" width="10.5" style="77" customWidth="1"/>
    <col min="8" max="10" width="10.625" style="77" customWidth="1"/>
    <col min="11" max="11" width="9.25" style="77" customWidth="1"/>
    <col min="12" max="12" width="7.875" style="77" customWidth="1"/>
    <col min="13" max="13" width="8.375" style="77" customWidth="1"/>
    <col min="14" max="14" width="8.875" style="77" customWidth="1"/>
    <col min="15" max="16384" width="7" style="77"/>
  </cols>
  <sheetData>
    <row r="1" ht="12" spans="13:13">
      <c r="M1" s="124" t="s">
        <v>135</v>
      </c>
    </row>
    <row r="2" ht="42" customHeight="1" spans="1:14">
      <c r="A2" s="115" t="s">
        <v>136</v>
      </c>
      <c r="B2" s="115"/>
      <c r="C2" s="115"/>
      <c r="D2" s="115"/>
      <c r="E2" s="115"/>
      <c r="F2" s="115"/>
      <c r="G2" s="115"/>
      <c r="H2" s="115"/>
      <c r="I2" s="115"/>
      <c r="J2" s="115"/>
      <c r="K2" s="115"/>
      <c r="L2" s="115"/>
      <c r="M2" s="115"/>
      <c r="N2" s="115"/>
    </row>
    <row r="3" ht="15" customHeight="1" spans="1:14">
      <c r="A3" s="84" t="s">
        <v>2</v>
      </c>
      <c r="B3" s="84"/>
      <c r="C3" s="84"/>
      <c r="D3" s="84"/>
      <c r="E3" s="84"/>
      <c r="F3" s="84"/>
      <c r="G3" s="85"/>
      <c r="H3" s="85"/>
      <c r="I3" s="85"/>
      <c r="J3" s="85"/>
      <c r="K3" s="85"/>
      <c r="L3" s="85"/>
      <c r="M3" s="107" t="s">
        <v>3</v>
      </c>
      <c r="N3" s="107"/>
    </row>
    <row r="4" s="78" customFormat="1" ht="16.5" customHeight="1" spans="1:14">
      <c r="A4" s="86" t="s">
        <v>84</v>
      </c>
      <c r="B4" s="87"/>
      <c r="C4" s="88"/>
      <c r="D4" s="89" t="s">
        <v>40</v>
      </c>
      <c r="E4" s="208" t="s">
        <v>85</v>
      </c>
      <c r="F4" s="209" t="s">
        <v>42</v>
      </c>
      <c r="G4" s="210" t="s">
        <v>86</v>
      </c>
      <c r="H4" s="210"/>
      <c r="I4" s="210"/>
      <c r="J4" s="210"/>
      <c r="K4" s="210"/>
      <c r="L4" s="108" t="s">
        <v>87</v>
      </c>
      <c r="M4" s="109"/>
      <c r="N4" s="110"/>
    </row>
    <row r="5" s="79" customFormat="1" ht="14.25" customHeight="1" spans="1:14">
      <c r="A5" s="92" t="s">
        <v>43</v>
      </c>
      <c r="B5" s="93" t="s">
        <v>44</v>
      </c>
      <c r="C5" s="93" t="s">
        <v>45</v>
      </c>
      <c r="D5" s="94"/>
      <c r="E5" s="211"/>
      <c r="F5" s="209"/>
      <c r="G5" s="212" t="s">
        <v>18</v>
      </c>
      <c r="H5" s="212" t="s">
        <v>88</v>
      </c>
      <c r="I5" s="237" t="s">
        <v>89</v>
      </c>
      <c r="J5" s="237" t="s">
        <v>90</v>
      </c>
      <c r="K5" s="212" t="s">
        <v>91</v>
      </c>
      <c r="L5" s="90" t="s">
        <v>18</v>
      </c>
      <c r="M5" s="90" t="s">
        <v>92</v>
      </c>
      <c r="N5" s="90" t="s">
        <v>93</v>
      </c>
    </row>
    <row r="6" s="79" customFormat="1" ht="30.75" customHeight="1" spans="1:14">
      <c r="A6" s="92"/>
      <c r="B6" s="93"/>
      <c r="C6" s="93"/>
      <c r="D6" s="96"/>
      <c r="E6" s="213"/>
      <c r="F6" s="209"/>
      <c r="G6" s="214"/>
      <c r="H6" s="214"/>
      <c r="I6" s="238"/>
      <c r="J6" s="238"/>
      <c r="K6" s="214"/>
      <c r="L6" s="90"/>
      <c r="M6" s="90"/>
      <c r="N6" s="90"/>
    </row>
    <row r="7" s="80" customFormat="1" ht="24" customHeight="1" spans="1:14">
      <c r="A7" s="98"/>
      <c r="B7" s="99"/>
      <c r="C7" s="99"/>
      <c r="D7" s="99"/>
      <c r="E7" s="215"/>
      <c r="F7" s="216">
        <v>1</v>
      </c>
      <c r="G7" s="216">
        <v>2</v>
      </c>
      <c r="H7" s="216">
        <v>3</v>
      </c>
      <c r="I7" s="216">
        <v>4</v>
      </c>
      <c r="J7" s="216">
        <v>5</v>
      </c>
      <c r="K7" s="216">
        <v>6</v>
      </c>
      <c r="L7" s="100">
        <v>7</v>
      </c>
      <c r="M7" s="100">
        <v>8</v>
      </c>
      <c r="N7" s="100">
        <v>9</v>
      </c>
    </row>
    <row r="8" s="80" customFormat="1" ht="24" customHeight="1" spans="1:14">
      <c r="A8" s="217"/>
      <c r="B8" s="217"/>
      <c r="C8" s="217"/>
      <c r="D8" s="217"/>
      <c r="E8" s="218" t="s">
        <v>9</v>
      </c>
      <c r="F8" s="219">
        <f t="shared" ref="F8:N8" si="0">F9+F20+F27</f>
        <v>10932.7</v>
      </c>
      <c r="G8" s="219">
        <f t="shared" si="0"/>
        <v>8205.33</v>
      </c>
      <c r="H8" s="219">
        <f t="shared" si="0"/>
        <v>5645.76</v>
      </c>
      <c r="I8" s="219">
        <f t="shared" si="0"/>
        <v>330.99</v>
      </c>
      <c r="J8" s="219">
        <f t="shared" si="0"/>
        <v>2193.58</v>
      </c>
      <c r="K8" s="219">
        <f t="shared" si="0"/>
        <v>35</v>
      </c>
      <c r="L8" s="231">
        <f t="shared" si="0"/>
        <v>2727.37</v>
      </c>
      <c r="M8" s="231">
        <f t="shared" si="0"/>
        <v>2727.37</v>
      </c>
      <c r="N8" s="231">
        <f t="shared" si="0"/>
        <v>0</v>
      </c>
    </row>
    <row r="9" s="114" customFormat="1" ht="24" customHeight="1" spans="1:14">
      <c r="A9" s="220"/>
      <c r="B9" s="220"/>
      <c r="C9" s="220"/>
      <c r="D9" s="220"/>
      <c r="E9" s="218" t="s">
        <v>46</v>
      </c>
      <c r="F9" s="221">
        <f>G9+L9</f>
        <v>8349.39</v>
      </c>
      <c r="G9" s="221">
        <f>H9+I9+J9+K9</f>
        <v>5720.02</v>
      </c>
      <c r="H9" s="221">
        <f>H10+H11+H12+H13+H14+H15+H18+H19+H16+H17</f>
        <v>4696.16</v>
      </c>
      <c r="I9" s="221">
        <f t="shared" ref="I9:N9" si="1">I10+I11+I12+I13+I14+I15+I18+I19+I16+I17</f>
        <v>201.28</v>
      </c>
      <c r="J9" s="221">
        <f t="shared" si="1"/>
        <v>787.58</v>
      </c>
      <c r="K9" s="221">
        <f t="shared" si="1"/>
        <v>35</v>
      </c>
      <c r="L9" s="226">
        <f>M9+N9</f>
        <v>2629.37</v>
      </c>
      <c r="M9" s="226">
        <f t="shared" si="1"/>
        <v>2629.37</v>
      </c>
      <c r="N9" s="226">
        <f t="shared" si="1"/>
        <v>0</v>
      </c>
    </row>
    <row r="10" s="114" customFormat="1" ht="24" customHeight="1" spans="1:14">
      <c r="A10" s="222">
        <v>204</v>
      </c>
      <c r="B10" s="222" t="s">
        <v>47</v>
      </c>
      <c r="C10" s="222" t="s">
        <v>48</v>
      </c>
      <c r="D10" s="220">
        <v>116001</v>
      </c>
      <c r="E10" s="223" t="s">
        <v>49</v>
      </c>
      <c r="F10" s="221">
        <f>G10+L10</f>
        <v>4215.88</v>
      </c>
      <c r="G10" s="221">
        <f>H10+I10+J10+K10</f>
        <v>4215.88</v>
      </c>
      <c r="H10" s="224">
        <v>3664.89</v>
      </c>
      <c r="I10" s="221">
        <v>51.41</v>
      </c>
      <c r="J10" s="221">
        <v>464.58</v>
      </c>
      <c r="K10" s="221">
        <v>35</v>
      </c>
      <c r="L10" s="226">
        <f t="shared" ref="L10:L19" si="2">M10+N10</f>
        <v>0</v>
      </c>
      <c r="M10" s="226"/>
      <c r="N10" s="226"/>
    </row>
    <row r="11" s="114" customFormat="1" ht="24" customHeight="1" spans="1:14">
      <c r="A11" s="222" t="s">
        <v>50</v>
      </c>
      <c r="B11" s="222" t="s">
        <v>51</v>
      </c>
      <c r="C11" s="222" t="s">
        <v>52</v>
      </c>
      <c r="D11" s="220">
        <v>116001</v>
      </c>
      <c r="E11" s="225" t="s">
        <v>53</v>
      </c>
      <c r="F11" s="226">
        <f t="shared" ref="F11:F20" si="3">G11+L11</f>
        <v>170</v>
      </c>
      <c r="G11" s="226">
        <f t="shared" ref="G11:G19" si="4">H11+I11+J11+K11</f>
        <v>0</v>
      </c>
      <c r="H11" s="226"/>
      <c r="I11" s="226"/>
      <c r="J11" s="226"/>
      <c r="K11" s="226"/>
      <c r="L11" s="226">
        <f t="shared" si="2"/>
        <v>170</v>
      </c>
      <c r="M11" s="226">
        <v>170</v>
      </c>
      <c r="N11" s="226"/>
    </row>
    <row r="12" s="114" customFormat="1" ht="24" customHeight="1" spans="1:14">
      <c r="A12" s="222" t="s">
        <v>50</v>
      </c>
      <c r="B12" s="222" t="s">
        <v>51</v>
      </c>
      <c r="C12" s="222" t="s">
        <v>54</v>
      </c>
      <c r="D12" s="220">
        <v>116001</v>
      </c>
      <c r="E12" s="225" t="s">
        <v>55</v>
      </c>
      <c r="F12" s="226">
        <f t="shared" si="3"/>
        <v>1835.07</v>
      </c>
      <c r="G12" s="226">
        <f t="shared" si="4"/>
        <v>0</v>
      </c>
      <c r="H12" s="226"/>
      <c r="I12" s="226"/>
      <c r="J12" s="226"/>
      <c r="K12" s="226"/>
      <c r="L12" s="226">
        <f t="shared" si="2"/>
        <v>1835.07</v>
      </c>
      <c r="M12" s="226">
        <v>1835.07</v>
      </c>
      <c r="N12" s="226"/>
    </row>
    <row r="13" s="114" customFormat="1" ht="24" customHeight="1" spans="1:14">
      <c r="A13" s="222" t="s">
        <v>50</v>
      </c>
      <c r="B13" s="222" t="s">
        <v>51</v>
      </c>
      <c r="C13" s="222" t="s">
        <v>56</v>
      </c>
      <c r="D13" s="220">
        <v>116001</v>
      </c>
      <c r="E13" s="225" t="s">
        <v>57</v>
      </c>
      <c r="F13" s="226">
        <f t="shared" si="3"/>
        <v>210</v>
      </c>
      <c r="G13" s="226">
        <f t="shared" si="4"/>
        <v>0</v>
      </c>
      <c r="H13" s="226"/>
      <c r="I13" s="226"/>
      <c r="J13" s="226"/>
      <c r="K13" s="226"/>
      <c r="L13" s="226">
        <f t="shared" si="2"/>
        <v>210</v>
      </c>
      <c r="M13" s="226">
        <v>210</v>
      </c>
      <c r="N13" s="226"/>
    </row>
    <row r="14" s="114" customFormat="1" ht="24" customHeight="1" spans="1:14">
      <c r="A14" s="222" t="s">
        <v>50</v>
      </c>
      <c r="B14" s="222" t="s">
        <v>51</v>
      </c>
      <c r="C14" s="222" t="s">
        <v>59</v>
      </c>
      <c r="D14" s="220">
        <v>116001</v>
      </c>
      <c r="E14" s="225" t="s">
        <v>60</v>
      </c>
      <c r="F14" s="226">
        <f t="shared" si="3"/>
        <v>887.17</v>
      </c>
      <c r="G14" s="226">
        <f t="shared" si="4"/>
        <v>472.87</v>
      </c>
      <c r="H14" s="227"/>
      <c r="I14" s="227">
        <v>149.87</v>
      </c>
      <c r="J14" s="227">
        <v>323</v>
      </c>
      <c r="K14" s="227"/>
      <c r="L14" s="226">
        <f t="shared" si="2"/>
        <v>414.3</v>
      </c>
      <c r="M14" s="227">
        <v>414.3</v>
      </c>
      <c r="N14" s="227"/>
    </row>
    <row r="15" s="114" customFormat="1" ht="24" customHeight="1" spans="1:14">
      <c r="A15" s="222" t="s">
        <v>62</v>
      </c>
      <c r="B15" s="222" t="s">
        <v>63</v>
      </c>
      <c r="C15" s="222" t="s">
        <v>63</v>
      </c>
      <c r="D15" s="220">
        <v>116001</v>
      </c>
      <c r="E15" s="225" t="s">
        <v>64</v>
      </c>
      <c r="F15" s="226">
        <f t="shared" si="3"/>
        <v>460.6</v>
      </c>
      <c r="G15" s="226">
        <f t="shared" si="4"/>
        <v>460.6</v>
      </c>
      <c r="H15" s="228">
        <v>460.6</v>
      </c>
      <c r="I15" s="227"/>
      <c r="J15" s="227"/>
      <c r="K15" s="227"/>
      <c r="L15" s="226">
        <f t="shared" si="2"/>
        <v>0</v>
      </c>
      <c r="M15" s="227"/>
      <c r="N15" s="227"/>
    </row>
    <row r="16" s="114" customFormat="1" ht="24" customHeight="1" spans="1:14">
      <c r="A16" s="222" t="s">
        <v>65</v>
      </c>
      <c r="B16" s="222" t="s">
        <v>59</v>
      </c>
      <c r="C16" s="222" t="s">
        <v>59</v>
      </c>
      <c r="D16" s="220">
        <v>116001</v>
      </c>
      <c r="E16" s="225" t="s">
        <v>66</v>
      </c>
      <c r="F16" s="226">
        <f t="shared" si="3"/>
        <v>3.55</v>
      </c>
      <c r="G16" s="226">
        <f t="shared" si="4"/>
        <v>3.55</v>
      </c>
      <c r="H16" s="228">
        <v>3.55</v>
      </c>
      <c r="I16" s="227"/>
      <c r="J16" s="227"/>
      <c r="K16" s="227"/>
      <c r="L16" s="226">
        <f t="shared" si="2"/>
        <v>0</v>
      </c>
      <c r="M16" s="227"/>
      <c r="N16" s="227"/>
    </row>
    <row r="17" s="114" customFormat="1" ht="24" customHeight="1" spans="1:14">
      <c r="A17" s="222" t="s">
        <v>65</v>
      </c>
      <c r="B17" s="222" t="s">
        <v>59</v>
      </c>
      <c r="C17" s="222" t="s">
        <v>59</v>
      </c>
      <c r="D17" s="220" t="s">
        <v>67</v>
      </c>
      <c r="E17" s="225" t="s">
        <v>66</v>
      </c>
      <c r="F17" s="226">
        <f t="shared" si="3"/>
        <v>5.76</v>
      </c>
      <c r="G17" s="226">
        <f t="shared" si="4"/>
        <v>5.76</v>
      </c>
      <c r="H17" s="228">
        <v>5.76</v>
      </c>
      <c r="I17" s="227"/>
      <c r="J17" s="227"/>
      <c r="K17" s="227"/>
      <c r="L17" s="226">
        <f t="shared" si="2"/>
        <v>0</v>
      </c>
      <c r="M17" s="227"/>
      <c r="N17" s="227"/>
    </row>
    <row r="18" s="114" customFormat="1" ht="24" customHeight="1" spans="1:14">
      <c r="A18" s="222" t="s">
        <v>68</v>
      </c>
      <c r="B18" s="222" t="s">
        <v>69</v>
      </c>
      <c r="C18" s="222" t="s">
        <v>48</v>
      </c>
      <c r="D18" s="220">
        <v>116001</v>
      </c>
      <c r="E18" s="225" t="s">
        <v>70</v>
      </c>
      <c r="F18" s="226">
        <f t="shared" si="3"/>
        <v>215.91</v>
      </c>
      <c r="G18" s="226">
        <f t="shared" si="4"/>
        <v>215.91</v>
      </c>
      <c r="H18" s="228">
        <v>215.91</v>
      </c>
      <c r="I18" s="227"/>
      <c r="J18" s="227"/>
      <c r="K18" s="227"/>
      <c r="L18" s="226">
        <f t="shared" si="2"/>
        <v>0</v>
      </c>
      <c r="M18" s="227"/>
      <c r="N18" s="227"/>
    </row>
    <row r="19" s="114" customFormat="1" ht="24" customHeight="1" spans="1:14">
      <c r="A19" s="222" t="s">
        <v>71</v>
      </c>
      <c r="B19" s="222" t="s">
        <v>51</v>
      </c>
      <c r="C19" s="222" t="s">
        <v>72</v>
      </c>
      <c r="D19" s="220">
        <v>116001</v>
      </c>
      <c r="E19" s="225" t="s">
        <v>73</v>
      </c>
      <c r="F19" s="226">
        <f t="shared" si="3"/>
        <v>345.45</v>
      </c>
      <c r="G19" s="226">
        <f t="shared" si="4"/>
        <v>345.45</v>
      </c>
      <c r="H19" s="228">
        <v>345.45</v>
      </c>
      <c r="I19" s="227"/>
      <c r="J19" s="227"/>
      <c r="K19" s="227"/>
      <c r="L19" s="226">
        <f t="shared" si="2"/>
        <v>0</v>
      </c>
      <c r="M19" s="227"/>
      <c r="N19" s="227"/>
    </row>
    <row r="20" s="114" customFormat="1" ht="24" customHeight="1" spans="1:14">
      <c r="A20" s="229"/>
      <c r="B20" s="230"/>
      <c r="C20" s="230"/>
      <c r="D20" s="220"/>
      <c r="E20" s="225" t="s">
        <v>74</v>
      </c>
      <c r="F20" s="231">
        <f t="shared" si="3"/>
        <v>2457.31</v>
      </c>
      <c r="G20" s="231">
        <f>H20+I20+J20</f>
        <v>2359.31</v>
      </c>
      <c r="H20" s="231">
        <f t="shared" ref="H20:N20" si="5">H21+H22+H23+H24+H25</f>
        <v>949.6</v>
      </c>
      <c r="I20" s="231">
        <f t="shared" si="5"/>
        <v>3.71</v>
      </c>
      <c r="J20" s="231">
        <f t="shared" si="5"/>
        <v>1406</v>
      </c>
      <c r="K20" s="231">
        <f t="shared" si="5"/>
        <v>0</v>
      </c>
      <c r="L20" s="231">
        <f>M20</f>
        <v>98</v>
      </c>
      <c r="M20" s="231">
        <f t="shared" si="5"/>
        <v>98</v>
      </c>
      <c r="N20" s="231">
        <f t="shared" si="5"/>
        <v>0</v>
      </c>
    </row>
    <row r="21" s="114" customFormat="1" ht="22.5" customHeight="1" spans="1:14">
      <c r="A21" s="207" t="s">
        <v>50</v>
      </c>
      <c r="B21" s="171" t="s">
        <v>51</v>
      </c>
      <c r="C21" s="171" t="s">
        <v>72</v>
      </c>
      <c r="D21" s="120">
        <v>116002</v>
      </c>
      <c r="E21" s="170" t="s">
        <v>49</v>
      </c>
      <c r="F21" s="232">
        <f>SUM(G21:K21)</f>
        <v>796.31</v>
      </c>
      <c r="G21" s="232">
        <v>792.6</v>
      </c>
      <c r="H21" s="232" t="s">
        <v>137</v>
      </c>
      <c r="I21" s="232">
        <v>3.71</v>
      </c>
      <c r="J21" s="232" t="s">
        <v>138</v>
      </c>
      <c r="K21" s="232"/>
      <c r="L21" s="231" t="str">
        <f t="shared" ref="L21:L34" si="6">M21</f>
        <v>98</v>
      </c>
      <c r="M21" s="239" t="s">
        <v>139</v>
      </c>
      <c r="N21" s="239"/>
    </row>
    <row r="22" s="114" customFormat="1" ht="22.5" customHeight="1" spans="1:14">
      <c r="A22" s="207" t="s">
        <v>71</v>
      </c>
      <c r="B22" s="171" t="s">
        <v>51</v>
      </c>
      <c r="C22" s="171" t="s">
        <v>72</v>
      </c>
      <c r="D22" s="120">
        <v>116002</v>
      </c>
      <c r="E22" s="170" t="s">
        <v>73</v>
      </c>
      <c r="F22" s="232">
        <f>SUM(G22:K22)</f>
        <v>52.1</v>
      </c>
      <c r="G22" s="233">
        <v>52.1</v>
      </c>
      <c r="H22" s="232" t="s">
        <v>140</v>
      </c>
      <c r="I22" s="232"/>
      <c r="J22" s="232"/>
      <c r="K22" s="232"/>
      <c r="L22" s="231">
        <f t="shared" si="6"/>
        <v>0</v>
      </c>
      <c r="M22" s="239"/>
      <c r="N22" s="239"/>
    </row>
    <row r="23" s="114" customFormat="1" ht="46.5" customHeight="1" spans="1:14">
      <c r="A23" s="207" t="s">
        <v>65</v>
      </c>
      <c r="B23" s="171" t="s">
        <v>76</v>
      </c>
      <c r="C23" s="171" t="s">
        <v>76</v>
      </c>
      <c r="D23" s="120">
        <v>116002</v>
      </c>
      <c r="E23" s="170" t="s">
        <v>64</v>
      </c>
      <c r="F23" s="232">
        <f>SUM(G23:K23)</f>
        <v>68.15</v>
      </c>
      <c r="G23" s="232">
        <v>68.15</v>
      </c>
      <c r="H23" s="232" t="s">
        <v>141</v>
      </c>
      <c r="I23" s="232"/>
      <c r="J23" s="232"/>
      <c r="K23" s="232"/>
      <c r="L23" s="231">
        <f t="shared" si="6"/>
        <v>0</v>
      </c>
      <c r="M23" s="239"/>
      <c r="N23" s="239"/>
    </row>
    <row r="24" s="114" customFormat="1" ht="27.75" customHeight="1" spans="1:14">
      <c r="A24" s="207" t="s">
        <v>94</v>
      </c>
      <c r="B24" s="171" t="s">
        <v>95</v>
      </c>
      <c r="C24" s="171" t="s">
        <v>72</v>
      </c>
      <c r="D24" s="120">
        <v>116002</v>
      </c>
      <c r="E24" s="225" t="s">
        <v>70</v>
      </c>
      <c r="F24" s="232">
        <f>SUM(G24:K24)</f>
        <v>32.75</v>
      </c>
      <c r="G24" s="232">
        <v>32.75</v>
      </c>
      <c r="H24" s="232" t="s">
        <v>142</v>
      </c>
      <c r="I24" s="232"/>
      <c r="J24" s="232"/>
      <c r="K24" s="232"/>
      <c r="L24" s="231">
        <f t="shared" si="6"/>
        <v>0</v>
      </c>
      <c r="M24" s="239"/>
      <c r="N24" s="239"/>
    </row>
    <row r="25" s="114" customFormat="1" ht="27.75" customHeight="1" spans="1:14">
      <c r="A25" s="207" t="s">
        <v>65</v>
      </c>
      <c r="B25" s="171" t="s">
        <v>59</v>
      </c>
      <c r="C25" s="171" t="s">
        <v>59</v>
      </c>
      <c r="D25" s="120">
        <v>116002</v>
      </c>
      <c r="E25" s="225" t="s">
        <v>66</v>
      </c>
      <c r="F25" s="232">
        <f>SUM(G25:K25)</f>
        <v>4</v>
      </c>
      <c r="G25" s="232">
        <v>4</v>
      </c>
      <c r="H25" s="232" t="s">
        <v>143</v>
      </c>
      <c r="I25" s="232"/>
      <c r="J25" s="232"/>
      <c r="K25" s="232"/>
      <c r="L25" s="231">
        <f t="shared" si="6"/>
        <v>0</v>
      </c>
      <c r="M25" s="234"/>
      <c r="N25" s="234"/>
    </row>
    <row r="26" s="114" customFormat="1" ht="27.75" customHeight="1" spans="1:14">
      <c r="A26" s="207"/>
      <c r="B26" s="171"/>
      <c r="C26" s="171"/>
      <c r="D26" s="120"/>
      <c r="E26" s="170"/>
      <c r="F26" s="232"/>
      <c r="G26" s="232"/>
      <c r="H26" s="232"/>
      <c r="I26" s="232"/>
      <c r="J26" s="232"/>
      <c r="K26" s="232"/>
      <c r="L26" s="231">
        <f t="shared" si="6"/>
        <v>0</v>
      </c>
      <c r="M26" s="234"/>
      <c r="N26" s="234"/>
    </row>
    <row r="27" s="114" customFormat="1" ht="22.5" customHeight="1" spans="1:14">
      <c r="A27" s="120"/>
      <c r="B27" s="120"/>
      <c r="C27" s="120"/>
      <c r="D27" s="120"/>
      <c r="E27" s="120" t="s">
        <v>78</v>
      </c>
      <c r="F27" s="234">
        <f>G27</f>
        <v>126</v>
      </c>
      <c r="G27" s="234">
        <f>G28</f>
        <v>126</v>
      </c>
      <c r="H27" s="234">
        <f t="shared" ref="H27:N27" si="7">H28</f>
        <v>0</v>
      </c>
      <c r="I27" s="234">
        <f t="shared" si="7"/>
        <v>126</v>
      </c>
      <c r="J27" s="234">
        <f t="shared" si="7"/>
        <v>0</v>
      </c>
      <c r="K27" s="234">
        <f t="shared" si="7"/>
        <v>0</v>
      </c>
      <c r="L27" s="231">
        <f t="shared" si="6"/>
        <v>0</v>
      </c>
      <c r="M27" s="234">
        <f t="shared" si="7"/>
        <v>0</v>
      </c>
      <c r="N27" s="234">
        <f t="shared" si="7"/>
        <v>0</v>
      </c>
    </row>
    <row r="28" s="114" customFormat="1" ht="22.5" customHeight="1" spans="1:14">
      <c r="A28" s="222" t="s">
        <v>79</v>
      </c>
      <c r="B28" s="222" t="s">
        <v>47</v>
      </c>
      <c r="C28" s="222" t="s">
        <v>80</v>
      </c>
      <c r="D28" s="220" t="s">
        <v>81</v>
      </c>
      <c r="E28" s="225" t="s">
        <v>57</v>
      </c>
      <c r="F28" s="235">
        <f t="shared" ref="F28" si="8">G28+L28</f>
        <v>126</v>
      </c>
      <c r="G28" s="232">
        <f t="shared" ref="G28" si="9">H28+I28+J28+K28</f>
        <v>126</v>
      </c>
      <c r="H28" s="234"/>
      <c r="I28" s="234">
        <v>126</v>
      </c>
      <c r="J28" s="234"/>
      <c r="K28" s="234"/>
      <c r="L28" s="231">
        <f t="shared" si="6"/>
        <v>0</v>
      </c>
      <c r="M28" s="234"/>
      <c r="N28" s="234"/>
    </row>
    <row r="29" s="114" customFormat="1" ht="22.5" customHeight="1" spans="1:14">
      <c r="A29" s="120"/>
      <c r="B29" s="120"/>
      <c r="C29" s="120"/>
      <c r="D29" s="120"/>
      <c r="E29" s="120"/>
      <c r="F29" s="236"/>
      <c r="G29" s="236"/>
      <c r="H29" s="236"/>
      <c r="I29" s="236"/>
      <c r="J29" s="236"/>
      <c r="K29" s="236"/>
      <c r="L29" s="231">
        <f t="shared" si="6"/>
        <v>0</v>
      </c>
      <c r="M29" s="236"/>
      <c r="N29" s="236"/>
    </row>
    <row r="30" s="114" customFormat="1" ht="22.5" customHeight="1" spans="1:14">
      <c r="A30" s="120"/>
      <c r="B30" s="120"/>
      <c r="C30" s="120"/>
      <c r="D30" s="120"/>
      <c r="E30" s="120"/>
      <c r="F30" s="236"/>
      <c r="G30" s="236"/>
      <c r="H30" s="236"/>
      <c r="I30" s="236"/>
      <c r="J30" s="236"/>
      <c r="K30" s="236"/>
      <c r="L30" s="231">
        <f t="shared" si="6"/>
        <v>0</v>
      </c>
      <c r="M30" s="236"/>
      <c r="N30" s="236"/>
    </row>
    <row r="31" s="114" customFormat="1" ht="22.5" customHeight="1" spans="1:14">
      <c r="A31" s="120"/>
      <c r="B31" s="120"/>
      <c r="C31" s="120"/>
      <c r="D31" s="120"/>
      <c r="E31" s="120"/>
      <c r="F31" s="236"/>
      <c r="G31" s="236"/>
      <c r="H31" s="236"/>
      <c r="I31" s="236"/>
      <c r="J31" s="236"/>
      <c r="K31" s="236"/>
      <c r="L31" s="231">
        <f t="shared" si="6"/>
        <v>0</v>
      </c>
      <c r="M31" s="236"/>
      <c r="N31" s="236"/>
    </row>
    <row r="32" s="114" customFormat="1" ht="22.5" customHeight="1" spans="1:14">
      <c r="A32" s="120"/>
      <c r="B32" s="120"/>
      <c r="C32" s="120"/>
      <c r="D32" s="120"/>
      <c r="E32" s="120"/>
      <c r="F32" s="236"/>
      <c r="G32" s="236"/>
      <c r="H32" s="236"/>
      <c r="I32" s="236"/>
      <c r="J32" s="236"/>
      <c r="K32" s="236"/>
      <c r="L32" s="231">
        <f t="shared" si="6"/>
        <v>0</v>
      </c>
      <c r="M32" s="236"/>
      <c r="N32" s="236"/>
    </row>
    <row r="33" ht="22.5" customHeight="1" spans="1:14">
      <c r="A33" s="120"/>
      <c r="B33" s="120"/>
      <c r="C33" s="120"/>
      <c r="D33" s="120"/>
      <c r="E33" s="120"/>
      <c r="F33" s="236"/>
      <c r="G33" s="236"/>
      <c r="H33" s="236"/>
      <c r="I33" s="236"/>
      <c r="J33" s="236"/>
      <c r="K33" s="236"/>
      <c r="L33" s="231">
        <f t="shared" si="6"/>
        <v>0</v>
      </c>
      <c r="M33" s="236"/>
      <c r="N33" s="236"/>
    </row>
    <row r="34" ht="12" spans="1:12">
      <c r="A34" s="120"/>
      <c r="B34" s="120"/>
      <c r="C34" s="120"/>
      <c r="D34" s="120"/>
      <c r="E34" s="120"/>
      <c r="F34" s="120"/>
      <c r="G34" s="120"/>
      <c r="H34" s="120"/>
      <c r="I34" s="120"/>
      <c r="L34" s="231">
        <f t="shared" si="6"/>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J103"/>
  <sheetViews>
    <sheetView showGridLines="0" showZeros="0" workbookViewId="0">
      <pane xSplit="1" ySplit="5" topLeftCell="B6" activePane="bottomRight" state="frozen"/>
      <selection/>
      <selection pane="topRight"/>
      <selection pane="bottomLeft"/>
      <selection pane="bottomRight" activeCell="G6" sqref="G6:I7"/>
    </sheetView>
  </sheetViews>
  <sheetFormatPr defaultColWidth="8.875" defaultRowHeight="13.5"/>
  <cols>
    <col min="1" max="1" width="5.25" style="137" customWidth="1"/>
    <col min="2" max="2" width="8.375" style="137" customWidth="1"/>
    <col min="3" max="3" width="14.625" style="137" customWidth="1"/>
    <col min="4" max="4" width="6.25" style="137" customWidth="1"/>
    <col min="5" max="5" width="5.25" style="137" customWidth="1"/>
    <col min="6" max="6" width="17.25" style="137" customWidth="1"/>
    <col min="7" max="7" width="11.625" style="137" customWidth="1"/>
    <col min="8" max="8" width="12.75" style="137" customWidth="1"/>
    <col min="9" max="9" width="13.25" style="184" customWidth="1"/>
    <col min="10" max="24" width="9" style="137"/>
    <col min="25" max="16344" width="8.875" style="137"/>
    <col min="16345" max="16372" width="9" style="137"/>
    <col min="16373" max="16384" width="8.875" style="137"/>
  </cols>
  <sheetData>
    <row r="1" spans="9:9">
      <c r="I1" s="202" t="s">
        <v>144</v>
      </c>
    </row>
    <row r="2" s="183" customFormat="1" ht="42" customHeight="1" spans="1:9">
      <c r="A2" s="185" t="s">
        <v>145</v>
      </c>
      <c r="B2" s="185"/>
      <c r="C2" s="185"/>
      <c r="D2" s="185"/>
      <c r="E2" s="185"/>
      <c r="F2" s="185"/>
      <c r="G2" s="185"/>
      <c r="H2" s="185"/>
      <c r="I2" s="185"/>
    </row>
    <row r="3" s="183" customFormat="1" ht="15" customHeight="1" spans="1:9">
      <c r="A3" s="186" t="s">
        <v>2</v>
      </c>
      <c r="B3" s="135"/>
      <c r="C3" s="135"/>
      <c r="D3" s="135"/>
      <c r="E3" s="135"/>
      <c r="F3" s="135"/>
      <c r="H3" s="187" t="s">
        <v>3</v>
      </c>
      <c r="I3" s="203"/>
    </row>
    <row r="4" ht="20.1" customHeight="1" spans="1:9">
      <c r="A4" s="188" t="s">
        <v>146</v>
      </c>
      <c r="B4" s="188"/>
      <c r="C4" s="188"/>
      <c r="D4" s="189" t="s">
        <v>147</v>
      </c>
      <c r="E4" s="189"/>
      <c r="F4" s="189"/>
      <c r="G4" s="190" t="s">
        <v>9</v>
      </c>
      <c r="H4" s="189" t="s">
        <v>13</v>
      </c>
      <c r="I4" s="189"/>
    </row>
    <row r="5" ht="33.6" customHeight="1" spans="1:9">
      <c r="A5" s="188" t="s">
        <v>43</v>
      </c>
      <c r="B5" s="188" t="s">
        <v>44</v>
      </c>
      <c r="C5" s="191" t="s">
        <v>148</v>
      </c>
      <c r="D5" s="192" t="s">
        <v>43</v>
      </c>
      <c r="E5" s="192" t="s">
        <v>44</v>
      </c>
      <c r="F5" s="192" t="s">
        <v>148</v>
      </c>
      <c r="G5" s="193"/>
      <c r="H5" s="192" t="s">
        <v>18</v>
      </c>
      <c r="I5" s="192" t="s">
        <v>19</v>
      </c>
    </row>
    <row r="6" s="138" customFormat="1" ht="33.6" customHeight="1" spans="1:9">
      <c r="A6" s="194"/>
      <c r="B6" s="194"/>
      <c r="C6" s="194" t="s">
        <v>9</v>
      </c>
      <c r="D6" s="195"/>
      <c r="E6" s="195"/>
      <c r="F6" s="195"/>
      <c r="G6" s="143">
        <f>G7+G68+G102</f>
        <v>8205.33</v>
      </c>
      <c r="H6" s="143">
        <f t="shared" ref="H6:I6" si="0">H7+H68+H102</f>
        <v>8205.33</v>
      </c>
      <c r="I6" s="143">
        <f t="shared" si="0"/>
        <v>8205.33</v>
      </c>
    </row>
    <row r="7" s="138" customFormat="1" ht="14.25" customHeight="1" spans="1:10">
      <c r="A7" s="196"/>
      <c r="B7" s="165"/>
      <c r="C7" s="197" t="s">
        <v>46</v>
      </c>
      <c r="D7" s="198"/>
      <c r="E7" s="198"/>
      <c r="F7" s="198"/>
      <c r="G7" s="145">
        <f>G8+G27+G53+G63+G61+G62</f>
        <v>5720.02</v>
      </c>
      <c r="H7" s="145">
        <f t="shared" ref="H7:I7" si="1">H8+H27+H53+H63+H61+H62</f>
        <v>5720.02</v>
      </c>
      <c r="I7" s="145">
        <f t="shared" si="1"/>
        <v>5720.02</v>
      </c>
      <c r="J7" s="204"/>
    </row>
    <row r="8" spans="1:10">
      <c r="A8" s="146">
        <v>301</v>
      </c>
      <c r="B8" s="147"/>
      <c r="C8" s="148" t="s">
        <v>88</v>
      </c>
      <c r="D8" s="149">
        <v>501</v>
      </c>
      <c r="E8" s="149"/>
      <c r="F8" s="199" t="s">
        <v>149</v>
      </c>
      <c r="G8" s="151">
        <f>G9+G10+G11+G14+G17+G18+G19+G20+G23+G24+G25+G26+G12+G13+G15+G16+G21+G22</f>
        <v>4696.16</v>
      </c>
      <c r="H8" s="151">
        <f t="shared" ref="H8:I8" si="2">H9+H10+H11+H14+H17+H18+H19+H20+H23+H24+H25+H26+H12+H13+H15+H16+H21+H22</f>
        <v>4696.16</v>
      </c>
      <c r="I8" s="151">
        <f t="shared" si="2"/>
        <v>4696.16</v>
      </c>
      <c r="J8" s="205"/>
    </row>
    <row r="9" spans="1:10">
      <c r="A9" s="146">
        <v>301</v>
      </c>
      <c r="B9" s="147" t="s">
        <v>72</v>
      </c>
      <c r="C9" s="148" t="s">
        <v>150</v>
      </c>
      <c r="D9" s="149" t="s">
        <v>151</v>
      </c>
      <c r="E9" s="149" t="s">
        <v>152</v>
      </c>
      <c r="F9" s="199" t="s">
        <v>153</v>
      </c>
      <c r="G9" s="151">
        <f t="shared" ref="G9:G63" si="3">H9</f>
        <v>1302.43</v>
      </c>
      <c r="H9" s="151">
        <f t="shared" ref="H9:H47" si="4">I9</f>
        <v>1302.43</v>
      </c>
      <c r="I9" s="162">
        <v>1302.43</v>
      </c>
      <c r="J9" s="205"/>
    </row>
    <row r="10" spans="1:10">
      <c r="A10" s="146">
        <v>301</v>
      </c>
      <c r="B10" s="147" t="s">
        <v>51</v>
      </c>
      <c r="C10" s="148" t="s">
        <v>154</v>
      </c>
      <c r="D10" s="149" t="s">
        <v>151</v>
      </c>
      <c r="E10" s="149" t="s">
        <v>152</v>
      </c>
      <c r="F10" s="199" t="s">
        <v>153</v>
      </c>
      <c r="G10" s="151">
        <f t="shared" si="3"/>
        <v>569.67</v>
      </c>
      <c r="H10" s="151">
        <f t="shared" si="4"/>
        <v>569.67</v>
      </c>
      <c r="I10" s="162">
        <v>569.67</v>
      </c>
      <c r="J10" s="205"/>
    </row>
    <row r="11" spans="1:10">
      <c r="A11" s="146">
        <v>301</v>
      </c>
      <c r="B11" s="147" t="s">
        <v>51</v>
      </c>
      <c r="C11" s="148" t="s">
        <v>155</v>
      </c>
      <c r="D11" s="152" t="s">
        <v>151</v>
      </c>
      <c r="E11" s="152" t="s">
        <v>152</v>
      </c>
      <c r="F11" s="200" t="s">
        <v>153</v>
      </c>
      <c r="G11" s="153">
        <f t="shared" si="3"/>
        <v>659.69</v>
      </c>
      <c r="H11" s="153">
        <f t="shared" si="4"/>
        <v>659.69</v>
      </c>
      <c r="I11" s="162">
        <v>659.69</v>
      </c>
      <c r="J11" s="205"/>
    </row>
    <row r="12" spans="1:10">
      <c r="A12" s="146">
        <v>301</v>
      </c>
      <c r="B12" s="147" t="s">
        <v>51</v>
      </c>
      <c r="C12" s="154" t="s">
        <v>156</v>
      </c>
      <c r="D12" s="152" t="s">
        <v>151</v>
      </c>
      <c r="E12" s="152" t="s">
        <v>152</v>
      </c>
      <c r="F12" s="200" t="s">
        <v>153</v>
      </c>
      <c r="G12" s="153">
        <f t="shared" si="3"/>
        <v>47.43</v>
      </c>
      <c r="H12" s="151">
        <f t="shared" si="4"/>
        <v>47.43</v>
      </c>
      <c r="I12" s="162">
        <v>47.43</v>
      </c>
      <c r="J12" s="205"/>
    </row>
    <row r="13" spans="1:10">
      <c r="A13" s="146">
        <v>301</v>
      </c>
      <c r="B13" s="147" t="s">
        <v>51</v>
      </c>
      <c r="C13" s="154" t="s">
        <v>157</v>
      </c>
      <c r="D13" s="152" t="s">
        <v>151</v>
      </c>
      <c r="E13" s="152" t="s">
        <v>152</v>
      </c>
      <c r="F13" s="200" t="s">
        <v>153</v>
      </c>
      <c r="G13" s="153">
        <f t="shared" si="3"/>
        <v>78.09</v>
      </c>
      <c r="H13" s="151">
        <f t="shared" si="4"/>
        <v>78.09</v>
      </c>
      <c r="I13" s="162">
        <v>78.09</v>
      </c>
      <c r="J13" s="205"/>
    </row>
    <row r="14" spans="1:10">
      <c r="A14" s="146">
        <v>301</v>
      </c>
      <c r="B14" s="147" t="s">
        <v>158</v>
      </c>
      <c r="C14" s="148" t="s">
        <v>159</v>
      </c>
      <c r="D14" s="152" t="s">
        <v>151</v>
      </c>
      <c r="E14" s="152" t="s">
        <v>152</v>
      </c>
      <c r="F14" s="200" t="s">
        <v>153</v>
      </c>
      <c r="G14" s="153">
        <f t="shared" si="3"/>
        <v>442.89</v>
      </c>
      <c r="H14" s="151">
        <f t="shared" si="4"/>
        <v>442.89</v>
      </c>
      <c r="I14" s="162">
        <v>442.89</v>
      </c>
      <c r="J14" s="205"/>
    </row>
    <row r="15" spans="1:10">
      <c r="A15" s="146"/>
      <c r="B15" s="147"/>
      <c r="C15" s="155" t="s">
        <v>160</v>
      </c>
      <c r="D15" s="152" t="s">
        <v>151</v>
      </c>
      <c r="E15" s="152" t="s">
        <v>152</v>
      </c>
      <c r="F15" s="200" t="s">
        <v>153</v>
      </c>
      <c r="G15" s="153">
        <f t="shared" si="3"/>
        <v>180</v>
      </c>
      <c r="H15" s="151">
        <f t="shared" si="4"/>
        <v>180</v>
      </c>
      <c r="I15" s="163">
        <v>180</v>
      </c>
      <c r="J15" s="205"/>
    </row>
    <row r="16" spans="1:10">
      <c r="A16" s="146"/>
      <c r="B16" s="147"/>
      <c r="C16" s="155" t="s">
        <v>161</v>
      </c>
      <c r="D16" s="152" t="s">
        <v>151</v>
      </c>
      <c r="E16" s="152" t="s">
        <v>152</v>
      </c>
      <c r="F16" s="200" t="s">
        <v>153</v>
      </c>
      <c r="G16" s="153">
        <f t="shared" si="3"/>
        <v>18.65</v>
      </c>
      <c r="H16" s="151">
        <f t="shared" si="4"/>
        <v>18.65</v>
      </c>
      <c r="I16" s="163">
        <v>18.65</v>
      </c>
      <c r="J16" s="205"/>
    </row>
    <row r="17" spans="1:10">
      <c r="A17" s="146">
        <v>301</v>
      </c>
      <c r="B17" s="147" t="s">
        <v>162</v>
      </c>
      <c r="C17" s="148" t="s">
        <v>163</v>
      </c>
      <c r="D17" s="152"/>
      <c r="E17" s="152"/>
      <c r="F17" s="200"/>
      <c r="G17" s="153">
        <f t="shared" si="3"/>
        <v>0</v>
      </c>
      <c r="H17" s="151">
        <f t="shared" si="4"/>
        <v>0</v>
      </c>
      <c r="I17" s="151"/>
      <c r="J17" s="205"/>
    </row>
    <row r="18" ht="24" spans="1:10">
      <c r="A18" s="146">
        <v>301</v>
      </c>
      <c r="B18" s="147" t="s">
        <v>164</v>
      </c>
      <c r="C18" s="148" t="s">
        <v>165</v>
      </c>
      <c r="D18" s="152" t="s">
        <v>151</v>
      </c>
      <c r="E18" s="152" t="s">
        <v>166</v>
      </c>
      <c r="F18" s="200" t="s">
        <v>167</v>
      </c>
      <c r="G18" s="153">
        <f t="shared" si="3"/>
        <v>460.6</v>
      </c>
      <c r="H18" s="151">
        <f t="shared" si="4"/>
        <v>460.6</v>
      </c>
      <c r="I18" s="163">
        <v>460.6</v>
      </c>
      <c r="J18" s="205"/>
    </row>
    <row r="19" spans="1:10">
      <c r="A19" s="146">
        <v>301</v>
      </c>
      <c r="B19" s="147" t="s">
        <v>168</v>
      </c>
      <c r="C19" s="148" t="s">
        <v>169</v>
      </c>
      <c r="D19" s="152" t="s">
        <v>151</v>
      </c>
      <c r="E19" s="152" t="s">
        <v>166</v>
      </c>
      <c r="F19" s="200" t="s">
        <v>167</v>
      </c>
      <c r="G19" s="153">
        <f t="shared" si="3"/>
        <v>0</v>
      </c>
      <c r="H19" s="151">
        <f t="shared" si="4"/>
        <v>0</v>
      </c>
      <c r="I19" s="151"/>
      <c r="J19" s="205"/>
    </row>
    <row r="20" ht="24" spans="1:10">
      <c r="A20" s="146">
        <v>301</v>
      </c>
      <c r="B20" s="147" t="s">
        <v>170</v>
      </c>
      <c r="C20" s="148" t="s">
        <v>171</v>
      </c>
      <c r="D20" s="152" t="s">
        <v>151</v>
      </c>
      <c r="E20" s="152" t="s">
        <v>166</v>
      </c>
      <c r="F20" s="200" t="s">
        <v>167</v>
      </c>
      <c r="G20" s="153">
        <f t="shared" si="3"/>
        <v>215.91</v>
      </c>
      <c r="H20" s="151">
        <f t="shared" si="4"/>
        <v>215.91</v>
      </c>
      <c r="I20" s="163">
        <v>215.91</v>
      </c>
      <c r="J20" s="205"/>
    </row>
    <row r="21" spans="1:10">
      <c r="A21" s="146"/>
      <c r="B21" s="147"/>
      <c r="C21" s="154" t="s">
        <v>172</v>
      </c>
      <c r="D21" s="152" t="s">
        <v>151</v>
      </c>
      <c r="E21" s="152" t="s">
        <v>166</v>
      </c>
      <c r="F21" s="200" t="s">
        <v>167</v>
      </c>
      <c r="G21" s="153">
        <f t="shared" si="3"/>
        <v>3.55</v>
      </c>
      <c r="H21" s="151">
        <f t="shared" si="4"/>
        <v>3.55</v>
      </c>
      <c r="I21" s="163">
        <v>3.55</v>
      </c>
      <c r="J21" s="205"/>
    </row>
    <row r="22" spans="1:10">
      <c r="A22" s="146"/>
      <c r="B22" s="147"/>
      <c r="C22" s="154" t="s">
        <v>173</v>
      </c>
      <c r="D22" s="152" t="s">
        <v>151</v>
      </c>
      <c r="E22" s="152" t="s">
        <v>166</v>
      </c>
      <c r="F22" s="200" t="s">
        <v>167</v>
      </c>
      <c r="G22" s="153">
        <f t="shared" si="3"/>
        <v>5.76</v>
      </c>
      <c r="H22" s="151">
        <f t="shared" si="4"/>
        <v>5.76</v>
      </c>
      <c r="I22" s="163">
        <v>5.76</v>
      </c>
      <c r="J22" s="205"/>
    </row>
    <row r="23" ht="24" spans="1:10">
      <c r="A23" s="146">
        <v>301</v>
      </c>
      <c r="B23" s="147" t="s">
        <v>174</v>
      </c>
      <c r="C23" s="148" t="s">
        <v>175</v>
      </c>
      <c r="D23" s="152" t="s">
        <v>151</v>
      </c>
      <c r="E23" s="152" t="s">
        <v>166</v>
      </c>
      <c r="F23" s="200" t="s">
        <v>167</v>
      </c>
      <c r="G23" s="153">
        <f t="shared" si="3"/>
        <v>34.76</v>
      </c>
      <c r="H23" s="151">
        <f t="shared" si="4"/>
        <v>34.76</v>
      </c>
      <c r="I23" s="163">
        <v>34.76</v>
      </c>
      <c r="J23" s="205"/>
    </row>
    <row r="24" spans="1:10">
      <c r="A24" s="146">
        <v>301</v>
      </c>
      <c r="B24" s="147" t="s">
        <v>176</v>
      </c>
      <c r="C24" s="148" t="s">
        <v>177</v>
      </c>
      <c r="D24" s="152" t="s">
        <v>178</v>
      </c>
      <c r="E24" s="152" t="s">
        <v>179</v>
      </c>
      <c r="F24" s="200" t="s">
        <v>73</v>
      </c>
      <c r="G24" s="153">
        <f t="shared" si="3"/>
        <v>345.45</v>
      </c>
      <c r="H24" s="151">
        <f t="shared" si="4"/>
        <v>345.45</v>
      </c>
      <c r="I24" s="163">
        <v>345.45</v>
      </c>
      <c r="J24" s="205"/>
    </row>
    <row r="25" spans="1:10">
      <c r="A25" s="146">
        <v>301</v>
      </c>
      <c r="B25" s="147" t="s">
        <v>180</v>
      </c>
      <c r="C25" s="148" t="s">
        <v>181</v>
      </c>
      <c r="D25" s="152" t="s">
        <v>182</v>
      </c>
      <c r="E25" s="152" t="s">
        <v>183</v>
      </c>
      <c r="F25" s="200" t="s">
        <v>184</v>
      </c>
      <c r="G25" s="153">
        <f t="shared" si="3"/>
        <v>22</v>
      </c>
      <c r="H25" s="151">
        <f t="shared" si="4"/>
        <v>22</v>
      </c>
      <c r="I25" s="163">
        <v>22</v>
      </c>
      <c r="J25" s="205"/>
    </row>
    <row r="26" ht="24" spans="1:10">
      <c r="A26" s="146">
        <v>301</v>
      </c>
      <c r="B26" s="147">
        <v>99</v>
      </c>
      <c r="C26" s="148" t="s">
        <v>185</v>
      </c>
      <c r="D26" s="152" t="s">
        <v>178</v>
      </c>
      <c r="E26" s="152" t="s">
        <v>186</v>
      </c>
      <c r="F26" s="200" t="s">
        <v>187</v>
      </c>
      <c r="G26" s="153">
        <f t="shared" si="3"/>
        <v>309.28</v>
      </c>
      <c r="H26" s="151">
        <f t="shared" si="4"/>
        <v>309.28</v>
      </c>
      <c r="I26" s="163">
        <v>309.28</v>
      </c>
      <c r="J26" s="205"/>
    </row>
    <row r="27" spans="1:10">
      <c r="A27" s="146">
        <v>302</v>
      </c>
      <c r="B27" s="147"/>
      <c r="C27" s="148" t="s">
        <v>90</v>
      </c>
      <c r="D27" s="152" t="s">
        <v>188</v>
      </c>
      <c r="E27" s="152"/>
      <c r="F27" s="200" t="s">
        <v>189</v>
      </c>
      <c r="G27" s="153">
        <f>G28+G29+G30+G31+G32+G33+G34+G35+G36+G37+G38+G39+G40+G41+G42+G43+G44+G45+G46+G47+G48+G49+G50+G51+G52</f>
        <v>464.58</v>
      </c>
      <c r="H27" s="151">
        <f t="shared" ref="H27:I27" si="5">H28+H29+H30+H31+H32+H33+H34+H35+H36+H37+H38+H39+H40+H41+H42+H43+H44+H45+H46+H47+H48+H49+H50+H51+H52</f>
        <v>464.58</v>
      </c>
      <c r="I27" s="151">
        <f t="shared" si="5"/>
        <v>464.58</v>
      </c>
      <c r="J27" s="205"/>
    </row>
    <row r="28" spans="1:10">
      <c r="A28" s="146">
        <v>302</v>
      </c>
      <c r="B28" s="147" t="s">
        <v>72</v>
      </c>
      <c r="C28" s="148" t="s">
        <v>190</v>
      </c>
      <c r="D28" s="152" t="s">
        <v>188</v>
      </c>
      <c r="E28" s="152" t="s">
        <v>152</v>
      </c>
      <c r="F28" s="200" t="s">
        <v>191</v>
      </c>
      <c r="G28" s="153">
        <f t="shared" si="3"/>
        <v>20</v>
      </c>
      <c r="H28" s="151">
        <f t="shared" si="4"/>
        <v>20</v>
      </c>
      <c r="I28" s="163">
        <v>20</v>
      </c>
      <c r="J28" s="205"/>
    </row>
    <row r="29" spans="1:10">
      <c r="A29" s="146">
        <v>302</v>
      </c>
      <c r="B29" s="147" t="s">
        <v>51</v>
      </c>
      <c r="C29" s="148" t="s">
        <v>192</v>
      </c>
      <c r="D29" s="152" t="s">
        <v>188</v>
      </c>
      <c r="E29" s="152" t="s">
        <v>152</v>
      </c>
      <c r="F29" s="200" t="s">
        <v>191</v>
      </c>
      <c r="G29" s="153">
        <f t="shared" si="3"/>
        <v>13.39</v>
      </c>
      <c r="H29" s="151">
        <f t="shared" si="4"/>
        <v>13.39</v>
      </c>
      <c r="I29" s="163">
        <v>13.39</v>
      </c>
      <c r="J29" s="205"/>
    </row>
    <row r="30" spans="1:10">
      <c r="A30" s="146">
        <v>302</v>
      </c>
      <c r="B30" s="147" t="s">
        <v>158</v>
      </c>
      <c r="C30" s="148" t="s">
        <v>193</v>
      </c>
      <c r="D30" s="152" t="s">
        <v>188</v>
      </c>
      <c r="E30" s="152" t="s">
        <v>76</v>
      </c>
      <c r="F30" s="200" t="s">
        <v>194</v>
      </c>
      <c r="G30" s="153">
        <f t="shared" si="3"/>
        <v>5</v>
      </c>
      <c r="H30" s="151">
        <f t="shared" si="4"/>
        <v>5</v>
      </c>
      <c r="I30" s="163">
        <v>5</v>
      </c>
      <c r="J30" s="205"/>
    </row>
    <row r="31" spans="1:10">
      <c r="A31" s="146">
        <v>302</v>
      </c>
      <c r="B31" s="147" t="s">
        <v>195</v>
      </c>
      <c r="C31" s="148" t="s">
        <v>196</v>
      </c>
      <c r="D31" s="152"/>
      <c r="E31" s="152"/>
      <c r="F31" s="200"/>
      <c r="G31" s="153">
        <f t="shared" si="3"/>
        <v>0</v>
      </c>
      <c r="H31" s="151">
        <f t="shared" si="4"/>
        <v>0</v>
      </c>
      <c r="I31" s="151"/>
      <c r="J31" s="205"/>
    </row>
    <row r="32" spans="1:10">
      <c r="A32" s="146">
        <v>302</v>
      </c>
      <c r="B32" s="147" t="s">
        <v>76</v>
      </c>
      <c r="C32" s="148" t="s">
        <v>197</v>
      </c>
      <c r="D32" s="152" t="s">
        <v>188</v>
      </c>
      <c r="E32" s="152" t="s">
        <v>152</v>
      </c>
      <c r="F32" s="200" t="s">
        <v>191</v>
      </c>
      <c r="G32" s="153">
        <f t="shared" si="3"/>
        <v>8</v>
      </c>
      <c r="H32" s="151">
        <f t="shared" si="4"/>
        <v>8</v>
      </c>
      <c r="I32" s="163">
        <v>8</v>
      </c>
      <c r="J32" s="205"/>
    </row>
    <row r="33" spans="1:10">
      <c r="A33" s="146">
        <v>302</v>
      </c>
      <c r="B33" s="147" t="s">
        <v>198</v>
      </c>
      <c r="C33" s="148" t="s">
        <v>199</v>
      </c>
      <c r="D33" s="152" t="s">
        <v>188</v>
      </c>
      <c r="E33" s="152" t="s">
        <v>152</v>
      </c>
      <c r="F33" s="200" t="s">
        <v>191</v>
      </c>
      <c r="G33" s="153">
        <f t="shared" si="3"/>
        <v>60</v>
      </c>
      <c r="H33" s="151">
        <f t="shared" si="4"/>
        <v>60</v>
      </c>
      <c r="I33" s="163">
        <v>60</v>
      </c>
      <c r="J33" s="205"/>
    </row>
    <row r="34" spans="1:10">
      <c r="A34" s="146">
        <v>302</v>
      </c>
      <c r="B34" s="147" t="s">
        <v>162</v>
      </c>
      <c r="C34" s="148" t="s">
        <v>200</v>
      </c>
      <c r="D34" s="152" t="s">
        <v>188</v>
      </c>
      <c r="E34" s="152" t="s">
        <v>152</v>
      </c>
      <c r="F34" s="200" t="s">
        <v>191</v>
      </c>
      <c r="G34" s="153">
        <f t="shared" si="3"/>
        <v>3</v>
      </c>
      <c r="H34" s="151">
        <f t="shared" si="4"/>
        <v>3</v>
      </c>
      <c r="I34" s="163">
        <v>3</v>
      </c>
      <c r="J34" s="205"/>
    </row>
    <row r="35" spans="1:10">
      <c r="A35" s="146">
        <v>302</v>
      </c>
      <c r="B35" s="147" t="s">
        <v>164</v>
      </c>
      <c r="C35" s="148" t="s">
        <v>201</v>
      </c>
      <c r="D35" s="152" t="s">
        <v>188</v>
      </c>
      <c r="E35" s="152" t="s">
        <v>152</v>
      </c>
      <c r="F35" s="200" t="s">
        <v>191</v>
      </c>
      <c r="G35" s="153">
        <f t="shared" si="3"/>
        <v>9.2</v>
      </c>
      <c r="H35" s="151">
        <f t="shared" si="4"/>
        <v>9.2</v>
      </c>
      <c r="I35" s="163">
        <v>9.2</v>
      </c>
      <c r="J35" s="205"/>
    </row>
    <row r="36" spans="1:10">
      <c r="A36" s="146">
        <v>302</v>
      </c>
      <c r="B36" s="147" t="s">
        <v>168</v>
      </c>
      <c r="C36" s="148" t="s">
        <v>202</v>
      </c>
      <c r="D36" s="152" t="s">
        <v>188</v>
      </c>
      <c r="E36" s="152" t="s">
        <v>152</v>
      </c>
      <c r="F36" s="200" t="s">
        <v>191</v>
      </c>
      <c r="G36" s="153">
        <f t="shared" si="3"/>
        <v>13</v>
      </c>
      <c r="H36" s="151">
        <f t="shared" si="4"/>
        <v>13</v>
      </c>
      <c r="I36" s="163">
        <v>13</v>
      </c>
      <c r="J36" s="205"/>
    </row>
    <row r="37" spans="1:10">
      <c r="A37" s="146">
        <v>302</v>
      </c>
      <c r="B37" s="147">
        <v>11</v>
      </c>
      <c r="C37" s="148" t="s">
        <v>203</v>
      </c>
      <c r="D37" s="152" t="s">
        <v>188</v>
      </c>
      <c r="E37" s="152" t="s">
        <v>152</v>
      </c>
      <c r="F37" s="200" t="s">
        <v>191</v>
      </c>
      <c r="G37" s="153">
        <f t="shared" si="3"/>
        <v>11</v>
      </c>
      <c r="H37" s="151">
        <f t="shared" si="4"/>
        <v>11</v>
      </c>
      <c r="I37" s="163">
        <v>11</v>
      </c>
      <c r="J37" s="205"/>
    </row>
    <row r="38" spans="1:10">
      <c r="A38" s="146">
        <v>302</v>
      </c>
      <c r="B38" s="147">
        <v>13</v>
      </c>
      <c r="C38" s="148" t="s">
        <v>204</v>
      </c>
      <c r="D38" s="152" t="s">
        <v>188</v>
      </c>
      <c r="E38" s="152" t="s">
        <v>205</v>
      </c>
      <c r="F38" s="200" t="s">
        <v>206</v>
      </c>
      <c r="G38" s="153">
        <f t="shared" si="3"/>
        <v>15</v>
      </c>
      <c r="H38" s="151">
        <f t="shared" si="4"/>
        <v>15</v>
      </c>
      <c r="I38" s="163">
        <v>15</v>
      </c>
      <c r="J38" s="205"/>
    </row>
    <row r="39" spans="1:10">
      <c r="A39" s="146">
        <v>302</v>
      </c>
      <c r="B39" s="147">
        <v>14</v>
      </c>
      <c r="C39" s="148" t="s">
        <v>207</v>
      </c>
      <c r="D39" s="152" t="s">
        <v>188</v>
      </c>
      <c r="E39" s="152" t="s">
        <v>152</v>
      </c>
      <c r="F39" s="200" t="s">
        <v>191</v>
      </c>
      <c r="G39" s="153">
        <f t="shared" si="3"/>
        <v>3</v>
      </c>
      <c r="H39" s="151">
        <f t="shared" si="4"/>
        <v>3</v>
      </c>
      <c r="I39" s="163">
        <v>3</v>
      </c>
      <c r="J39" s="205"/>
    </row>
    <row r="40" spans="1:10">
      <c r="A40" s="146">
        <v>302</v>
      </c>
      <c r="B40" s="147">
        <v>15</v>
      </c>
      <c r="C40" s="148" t="s">
        <v>208</v>
      </c>
      <c r="D40" s="152" t="s">
        <v>209</v>
      </c>
      <c r="E40" s="152" t="s">
        <v>210</v>
      </c>
      <c r="F40" s="200" t="s">
        <v>211</v>
      </c>
      <c r="G40" s="153">
        <f t="shared" si="3"/>
        <v>0.48</v>
      </c>
      <c r="H40" s="151">
        <f t="shared" si="4"/>
        <v>0.48</v>
      </c>
      <c r="I40" s="163">
        <v>0.48</v>
      </c>
      <c r="J40" s="205"/>
    </row>
    <row r="41" spans="1:10">
      <c r="A41" s="146">
        <v>302</v>
      </c>
      <c r="B41" s="147">
        <v>16</v>
      </c>
      <c r="C41" s="148" t="s">
        <v>212</v>
      </c>
      <c r="D41" s="152" t="s">
        <v>213</v>
      </c>
      <c r="E41" s="152" t="s">
        <v>214</v>
      </c>
      <c r="F41" s="200" t="s">
        <v>215</v>
      </c>
      <c r="G41" s="153">
        <f t="shared" si="3"/>
        <v>5</v>
      </c>
      <c r="H41" s="151">
        <f t="shared" si="4"/>
        <v>5</v>
      </c>
      <c r="I41" s="163">
        <v>5</v>
      </c>
      <c r="J41" s="205"/>
    </row>
    <row r="42" spans="1:10">
      <c r="A42" s="146">
        <v>302</v>
      </c>
      <c r="B42" s="147">
        <v>17</v>
      </c>
      <c r="C42" s="148" t="s">
        <v>216</v>
      </c>
      <c r="D42" s="152" t="s">
        <v>209</v>
      </c>
      <c r="E42" s="152" t="s">
        <v>217</v>
      </c>
      <c r="F42" s="200" t="s">
        <v>218</v>
      </c>
      <c r="G42" s="153">
        <f t="shared" si="3"/>
        <v>2.99</v>
      </c>
      <c r="H42" s="151">
        <f t="shared" si="4"/>
        <v>2.99</v>
      </c>
      <c r="I42" s="163">
        <v>2.99</v>
      </c>
      <c r="J42" s="205"/>
    </row>
    <row r="43" spans="1:10">
      <c r="A43" s="146">
        <v>302</v>
      </c>
      <c r="B43" s="147" t="s">
        <v>219</v>
      </c>
      <c r="C43" s="148" t="s">
        <v>220</v>
      </c>
      <c r="D43" s="152" t="s">
        <v>213</v>
      </c>
      <c r="E43" s="152" t="s">
        <v>221</v>
      </c>
      <c r="F43" s="200" t="s">
        <v>222</v>
      </c>
      <c r="G43" s="153">
        <f t="shared" si="3"/>
        <v>0</v>
      </c>
      <c r="H43" s="151">
        <f t="shared" si="4"/>
        <v>0</v>
      </c>
      <c r="I43" s="151"/>
      <c r="J43" s="205"/>
    </row>
    <row r="44" spans="1:10">
      <c r="A44" s="146">
        <v>302</v>
      </c>
      <c r="B44" s="147" t="s">
        <v>223</v>
      </c>
      <c r="C44" s="148" t="s">
        <v>224</v>
      </c>
      <c r="D44" s="152" t="s">
        <v>209</v>
      </c>
      <c r="E44" s="152" t="s">
        <v>221</v>
      </c>
      <c r="F44" s="200" t="s">
        <v>222</v>
      </c>
      <c r="G44" s="153">
        <f t="shared" si="3"/>
        <v>3</v>
      </c>
      <c r="H44" s="151">
        <f t="shared" si="4"/>
        <v>3</v>
      </c>
      <c r="I44" s="163">
        <v>3</v>
      </c>
      <c r="J44" s="205"/>
    </row>
    <row r="45" spans="1:10">
      <c r="A45" s="146">
        <v>302</v>
      </c>
      <c r="B45" s="147" t="s">
        <v>225</v>
      </c>
      <c r="C45" s="148" t="s">
        <v>226</v>
      </c>
      <c r="D45" s="152" t="s">
        <v>213</v>
      </c>
      <c r="E45" s="152" t="s">
        <v>221</v>
      </c>
      <c r="F45" s="200" t="s">
        <v>222</v>
      </c>
      <c r="G45" s="153">
        <f t="shared" si="3"/>
        <v>0.51</v>
      </c>
      <c r="H45" s="151">
        <f t="shared" si="4"/>
        <v>0.51</v>
      </c>
      <c r="I45" s="163">
        <v>0.51</v>
      </c>
      <c r="J45" s="205"/>
    </row>
    <row r="46" spans="1:10">
      <c r="A46" s="146">
        <v>302</v>
      </c>
      <c r="B46" s="147">
        <v>26</v>
      </c>
      <c r="C46" s="148" t="s">
        <v>227</v>
      </c>
      <c r="D46" s="152" t="s">
        <v>209</v>
      </c>
      <c r="E46" s="152" t="s">
        <v>76</v>
      </c>
      <c r="F46" s="200" t="s">
        <v>194</v>
      </c>
      <c r="G46" s="153">
        <f t="shared" si="3"/>
        <v>21</v>
      </c>
      <c r="H46" s="151">
        <f t="shared" si="4"/>
        <v>21</v>
      </c>
      <c r="I46" s="163">
        <v>21</v>
      </c>
      <c r="J46" s="205"/>
    </row>
    <row r="47" spans="1:10">
      <c r="A47" s="146">
        <v>302</v>
      </c>
      <c r="B47" s="147" t="s">
        <v>228</v>
      </c>
      <c r="C47" s="148" t="s">
        <v>229</v>
      </c>
      <c r="D47" s="152" t="s">
        <v>213</v>
      </c>
      <c r="E47" s="152" t="s">
        <v>76</v>
      </c>
      <c r="F47" s="200" t="s">
        <v>194</v>
      </c>
      <c r="G47" s="153">
        <f t="shared" si="3"/>
        <v>5</v>
      </c>
      <c r="H47" s="151">
        <f t="shared" si="4"/>
        <v>5</v>
      </c>
      <c r="I47" s="163">
        <v>5</v>
      </c>
      <c r="J47" s="205"/>
    </row>
    <row r="48" spans="1:10">
      <c r="A48" s="146">
        <v>302</v>
      </c>
      <c r="B48" s="147">
        <v>28</v>
      </c>
      <c r="C48" s="148" t="s">
        <v>230</v>
      </c>
      <c r="D48" s="152"/>
      <c r="E48" s="152"/>
      <c r="F48" s="200"/>
      <c r="G48" s="153">
        <f t="shared" si="3"/>
        <v>0</v>
      </c>
      <c r="H48" s="151">
        <f t="shared" ref="H48:H64" si="6">I48</f>
        <v>0</v>
      </c>
      <c r="I48" s="151"/>
      <c r="J48" s="205"/>
    </row>
    <row r="49" spans="1:10">
      <c r="A49" s="146">
        <v>302</v>
      </c>
      <c r="B49" s="147">
        <v>29</v>
      </c>
      <c r="C49" s="148" t="s">
        <v>231</v>
      </c>
      <c r="D49" s="152" t="s">
        <v>213</v>
      </c>
      <c r="E49" s="152" t="s">
        <v>152</v>
      </c>
      <c r="F49" s="200" t="s">
        <v>191</v>
      </c>
      <c r="G49" s="153">
        <f t="shared" si="3"/>
        <v>35.97</v>
      </c>
      <c r="H49" s="151">
        <f t="shared" si="6"/>
        <v>35.97</v>
      </c>
      <c r="I49" s="163">
        <v>35.97</v>
      </c>
      <c r="J49" s="205"/>
    </row>
    <row r="50" ht="24" spans="1:10">
      <c r="A50" s="146">
        <v>302</v>
      </c>
      <c r="B50" s="147">
        <v>31</v>
      </c>
      <c r="C50" s="148" t="s">
        <v>232</v>
      </c>
      <c r="D50" s="152" t="s">
        <v>188</v>
      </c>
      <c r="E50" s="152" t="s">
        <v>233</v>
      </c>
      <c r="F50" s="200" t="s">
        <v>234</v>
      </c>
      <c r="G50" s="153">
        <f t="shared" si="3"/>
        <v>26</v>
      </c>
      <c r="H50" s="151">
        <f t="shared" si="6"/>
        <v>26</v>
      </c>
      <c r="I50" s="163">
        <v>26</v>
      </c>
      <c r="J50" s="205"/>
    </row>
    <row r="51" spans="1:10">
      <c r="A51" s="146">
        <v>302</v>
      </c>
      <c r="B51" s="147">
        <v>39</v>
      </c>
      <c r="C51" s="148" t="s">
        <v>235</v>
      </c>
      <c r="D51" s="152" t="s">
        <v>213</v>
      </c>
      <c r="E51" s="152" t="s">
        <v>152</v>
      </c>
      <c r="F51" s="200" t="s">
        <v>191</v>
      </c>
      <c r="G51" s="153">
        <f t="shared" si="3"/>
        <v>184.04</v>
      </c>
      <c r="H51" s="151">
        <f t="shared" si="6"/>
        <v>184.04</v>
      </c>
      <c r="I51" s="163">
        <v>184.04</v>
      </c>
      <c r="J51" s="205"/>
    </row>
    <row r="52" ht="24" spans="1:10">
      <c r="A52" s="146">
        <v>302</v>
      </c>
      <c r="B52" s="147">
        <v>99</v>
      </c>
      <c r="C52" s="148" t="s">
        <v>236</v>
      </c>
      <c r="D52" s="152" t="s">
        <v>188</v>
      </c>
      <c r="E52" s="152" t="s">
        <v>186</v>
      </c>
      <c r="F52" s="200" t="s">
        <v>237</v>
      </c>
      <c r="G52" s="153">
        <f t="shared" si="3"/>
        <v>20</v>
      </c>
      <c r="H52" s="151">
        <f t="shared" si="6"/>
        <v>20</v>
      </c>
      <c r="I52" s="163">
        <v>20</v>
      </c>
      <c r="J52" s="205"/>
    </row>
    <row r="53" ht="24" spans="1:10">
      <c r="A53" s="146">
        <v>303</v>
      </c>
      <c r="B53" s="147"/>
      <c r="C53" s="148" t="s">
        <v>238</v>
      </c>
      <c r="D53" s="152" t="s">
        <v>239</v>
      </c>
      <c r="E53" s="152"/>
      <c r="F53" s="200" t="s">
        <v>238</v>
      </c>
      <c r="G53" s="153">
        <f>G54+G55+G56+G57+G58+G59+G60</f>
        <v>201.28</v>
      </c>
      <c r="H53" s="153">
        <f>H54+H55+H56+H57+H58+H59+H60</f>
        <v>201.28</v>
      </c>
      <c r="I53" s="153">
        <f>I54+I55+I56+I57+I58+I59+I60</f>
        <v>201.28</v>
      </c>
      <c r="J53" s="205"/>
    </row>
    <row r="54" spans="1:10">
      <c r="A54" s="146">
        <v>303</v>
      </c>
      <c r="B54" s="147" t="s">
        <v>72</v>
      </c>
      <c r="C54" s="148" t="s">
        <v>240</v>
      </c>
      <c r="D54" s="152" t="s">
        <v>239</v>
      </c>
      <c r="E54" s="152" t="s">
        <v>241</v>
      </c>
      <c r="F54" s="200" t="s">
        <v>242</v>
      </c>
      <c r="G54" s="153">
        <f t="shared" si="3"/>
        <v>35.5</v>
      </c>
      <c r="H54" s="151">
        <f t="shared" si="6"/>
        <v>35.5</v>
      </c>
      <c r="I54" s="163">
        <v>35.5</v>
      </c>
      <c r="J54" s="205"/>
    </row>
    <row r="55" spans="1:10">
      <c r="A55" s="146">
        <v>303</v>
      </c>
      <c r="B55" s="147" t="s">
        <v>51</v>
      </c>
      <c r="C55" s="148" t="s">
        <v>243</v>
      </c>
      <c r="D55" s="152" t="s">
        <v>239</v>
      </c>
      <c r="E55" s="152" t="s">
        <v>241</v>
      </c>
      <c r="F55" s="200" t="s">
        <v>242</v>
      </c>
      <c r="G55" s="153">
        <f t="shared" si="3"/>
        <v>120.92</v>
      </c>
      <c r="H55" s="151">
        <f t="shared" si="6"/>
        <v>120.92</v>
      </c>
      <c r="I55" s="163">
        <v>120.92</v>
      </c>
      <c r="J55" s="205"/>
    </row>
    <row r="56" spans="1:10">
      <c r="A56" s="146">
        <v>303</v>
      </c>
      <c r="B56" s="147" t="s">
        <v>195</v>
      </c>
      <c r="C56" s="148" t="s">
        <v>244</v>
      </c>
      <c r="D56" s="152"/>
      <c r="E56" s="152"/>
      <c r="F56" s="200"/>
      <c r="G56" s="153">
        <f t="shared" si="3"/>
        <v>0</v>
      </c>
      <c r="H56" s="151">
        <f t="shared" si="6"/>
        <v>0</v>
      </c>
      <c r="I56" s="151"/>
      <c r="J56" s="205"/>
    </row>
    <row r="57" spans="1:10">
      <c r="A57" s="146">
        <v>303</v>
      </c>
      <c r="B57" s="147" t="s">
        <v>76</v>
      </c>
      <c r="C57" s="148" t="s">
        <v>245</v>
      </c>
      <c r="D57" s="152" t="s">
        <v>239</v>
      </c>
      <c r="E57" s="152" t="s">
        <v>152</v>
      </c>
      <c r="F57" s="200" t="s">
        <v>246</v>
      </c>
      <c r="G57" s="153">
        <f t="shared" si="3"/>
        <v>44.86</v>
      </c>
      <c r="H57" s="151">
        <f t="shared" si="6"/>
        <v>44.86</v>
      </c>
      <c r="I57" s="163">
        <v>44.86</v>
      </c>
      <c r="J57" s="205"/>
    </row>
    <row r="58" spans="1:10">
      <c r="A58" s="146">
        <v>303</v>
      </c>
      <c r="B58" s="147" t="s">
        <v>164</v>
      </c>
      <c r="C58" s="148" t="s">
        <v>247</v>
      </c>
      <c r="D58" s="152"/>
      <c r="E58" s="152"/>
      <c r="F58" s="200"/>
      <c r="G58" s="153">
        <f t="shared" si="3"/>
        <v>0</v>
      </c>
      <c r="H58" s="151">
        <f t="shared" si="6"/>
        <v>0</v>
      </c>
      <c r="I58" s="151"/>
      <c r="J58" s="205"/>
    </row>
    <row r="59" spans="1:10">
      <c r="A59" s="146">
        <v>303</v>
      </c>
      <c r="B59" s="147" t="s">
        <v>168</v>
      </c>
      <c r="C59" s="148" t="s">
        <v>248</v>
      </c>
      <c r="D59" s="152" t="s">
        <v>239</v>
      </c>
      <c r="E59" s="152" t="s">
        <v>152</v>
      </c>
      <c r="F59" s="200" t="s">
        <v>246</v>
      </c>
      <c r="G59" s="153">
        <f t="shared" si="3"/>
        <v>0</v>
      </c>
      <c r="H59" s="151">
        <f t="shared" si="6"/>
        <v>0</v>
      </c>
      <c r="I59" s="151"/>
      <c r="J59" s="205"/>
    </row>
    <row r="60" ht="24" spans="1:10">
      <c r="A60" s="146">
        <v>303</v>
      </c>
      <c r="B60" s="147">
        <v>99</v>
      </c>
      <c r="C60" s="148" t="s">
        <v>249</v>
      </c>
      <c r="D60" s="152" t="s">
        <v>239</v>
      </c>
      <c r="E60" s="152" t="s">
        <v>186</v>
      </c>
      <c r="F60" s="200" t="s">
        <v>250</v>
      </c>
      <c r="G60" s="153">
        <f t="shared" si="3"/>
        <v>0</v>
      </c>
      <c r="H60" s="151">
        <f t="shared" si="6"/>
        <v>0</v>
      </c>
      <c r="I60" s="151"/>
      <c r="J60" s="205"/>
    </row>
    <row r="61" spans="1:10">
      <c r="A61" s="146"/>
      <c r="B61" s="147"/>
      <c r="C61" s="148"/>
      <c r="D61" s="152"/>
      <c r="E61" s="152"/>
      <c r="F61" s="200" t="s">
        <v>251</v>
      </c>
      <c r="G61" s="153" t="str">
        <f t="shared" si="3"/>
        <v>320</v>
      </c>
      <c r="H61" s="151" t="str">
        <f t="shared" si="6"/>
        <v>320</v>
      </c>
      <c r="I61" s="151" t="s">
        <v>252</v>
      </c>
      <c r="J61" s="205"/>
    </row>
    <row r="62" spans="1:10">
      <c r="A62" s="146"/>
      <c r="B62" s="147"/>
      <c r="C62" s="148"/>
      <c r="D62" s="152"/>
      <c r="E62" s="152"/>
      <c r="F62" s="200" t="s">
        <v>251</v>
      </c>
      <c r="G62" s="153" t="str">
        <f t="shared" si="3"/>
        <v>3</v>
      </c>
      <c r="H62" s="151" t="str">
        <f t="shared" si="6"/>
        <v>3</v>
      </c>
      <c r="I62" s="151" t="s">
        <v>253</v>
      </c>
      <c r="J62" s="205"/>
    </row>
    <row r="63" spans="1:10">
      <c r="A63" s="146">
        <v>310</v>
      </c>
      <c r="B63" s="147"/>
      <c r="C63" s="156" t="s">
        <v>91</v>
      </c>
      <c r="D63" s="157" t="s">
        <v>254</v>
      </c>
      <c r="E63" s="157"/>
      <c r="F63" s="201" t="s">
        <v>255</v>
      </c>
      <c r="G63" s="153">
        <f t="shared" si="3"/>
        <v>35</v>
      </c>
      <c r="H63" s="151">
        <f t="shared" si="6"/>
        <v>35</v>
      </c>
      <c r="I63" s="151">
        <f>I64+I65+I66+I67</f>
        <v>35</v>
      </c>
      <c r="J63" s="205"/>
    </row>
    <row r="64" spans="1:10">
      <c r="A64" s="146">
        <v>310</v>
      </c>
      <c r="B64" s="147" t="s">
        <v>256</v>
      </c>
      <c r="C64" s="156" t="s">
        <v>257</v>
      </c>
      <c r="D64" s="157" t="s">
        <v>254</v>
      </c>
      <c r="E64" s="157" t="s">
        <v>198</v>
      </c>
      <c r="F64" s="201" t="s">
        <v>258</v>
      </c>
      <c r="G64" s="153">
        <f t="shared" ref="G64:G101" si="7">H64</f>
        <v>20</v>
      </c>
      <c r="H64" s="151">
        <f t="shared" si="6"/>
        <v>20</v>
      </c>
      <c r="I64" s="163">
        <v>20</v>
      </c>
      <c r="J64" s="205"/>
    </row>
    <row r="65" spans="1:10">
      <c r="A65" s="146">
        <v>310</v>
      </c>
      <c r="B65" s="147" t="s">
        <v>259</v>
      </c>
      <c r="C65" s="156" t="s">
        <v>260</v>
      </c>
      <c r="D65" s="157" t="s">
        <v>254</v>
      </c>
      <c r="E65" s="157" t="s">
        <v>198</v>
      </c>
      <c r="F65" s="201" t="s">
        <v>258</v>
      </c>
      <c r="G65" s="153">
        <f t="shared" si="7"/>
        <v>10</v>
      </c>
      <c r="H65" s="151">
        <f t="shared" ref="H65:H69" si="8">I65</f>
        <v>10</v>
      </c>
      <c r="I65" s="163">
        <v>10</v>
      </c>
      <c r="J65" s="205"/>
    </row>
    <row r="66" spans="1:10">
      <c r="A66" s="146">
        <v>310</v>
      </c>
      <c r="B66" s="147" t="s">
        <v>261</v>
      </c>
      <c r="C66" s="156" t="s">
        <v>262</v>
      </c>
      <c r="D66" s="157" t="s">
        <v>254</v>
      </c>
      <c r="E66" s="157" t="s">
        <v>158</v>
      </c>
      <c r="F66" s="201" t="s">
        <v>263</v>
      </c>
      <c r="G66" s="153">
        <f t="shared" si="7"/>
        <v>0</v>
      </c>
      <c r="H66" s="151">
        <f t="shared" si="8"/>
        <v>0</v>
      </c>
      <c r="I66" s="151"/>
      <c r="J66" s="205"/>
    </row>
    <row r="67" spans="1:10">
      <c r="A67" s="146">
        <v>310</v>
      </c>
      <c r="B67" s="147">
        <v>99</v>
      </c>
      <c r="C67" s="156" t="s">
        <v>264</v>
      </c>
      <c r="D67" s="157" t="s">
        <v>254</v>
      </c>
      <c r="E67" s="157" t="s">
        <v>59</v>
      </c>
      <c r="F67" s="201" t="s">
        <v>265</v>
      </c>
      <c r="G67" s="153">
        <f t="shared" si="7"/>
        <v>5</v>
      </c>
      <c r="H67" s="151">
        <f t="shared" si="8"/>
        <v>5</v>
      </c>
      <c r="I67" s="151">
        <v>5</v>
      </c>
      <c r="J67" s="205"/>
    </row>
    <row r="68" s="138" customFormat="1" ht="17.25" customHeight="1" spans="1:10">
      <c r="A68" s="164"/>
      <c r="B68" s="165"/>
      <c r="C68" s="166" t="s">
        <v>74</v>
      </c>
      <c r="D68" s="167"/>
      <c r="E68" s="167"/>
      <c r="F68" s="206"/>
      <c r="G68" s="168">
        <f t="shared" si="7"/>
        <v>2359.31</v>
      </c>
      <c r="H68" s="145">
        <f t="shared" si="8"/>
        <v>2359.31</v>
      </c>
      <c r="I68" s="145">
        <f>I69+I70+I71+I72+I73+I74+I75+I76+I77+I78+I79+I80+I81+I82+I83+I84+I85+I86+I87+I88+I89+I90+I91+I92+I93+I95+I96+I94+I97+I98+I99+I100+I101</f>
        <v>2359.31</v>
      </c>
      <c r="J68" s="204"/>
    </row>
    <row r="69" spans="1:10">
      <c r="A69" s="169" t="s">
        <v>266</v>
      </c>
      <c r="B69" s="169" t="s">
        <v>72</v>
      </c>
      <c r="C69" s="170" t="s">
        <v>267</v>
      </c>
      <c r="D69" s="207" t="s">
        <v>178</v>
      </c>
      <c r="E69" s="207" t="s">
        <v>72</v>
      </c>
      <c r="F69" s="172" t="s">
        <v>153</v>
      </c>
      <c r="G69" s="153">
        <f t="shared" si="7"/>
        <v>227.5</v>
      </c>
      <c r="H69" s="173">
        <f t="shared" si="8"/>
        <v>227.5</v>
      </c>
      <c r="I69" s="179">
        <v>227.5</v>
      </c>
      <c r="J69" s="205"/>
    </row>
    <row r="70" spans="1:10">
      <c r="A70" s="169" t="s">
        <v>266</v>
      </c>
      <c r="B70" s="169" t="s">
        <v>51</v>
      </c>
      <c r="C70" s="170" t="s">
        <v>268</v>
      </c>
      <c r="D70" s="207" t="s">
        <v>178</v>
      </c>
      <c r="E70" s="207" t="s">
        <v>72</v>
      </c>
      <c r="F70" s="172" t="s">
        <v>153</v>
      </c>
      <c r="G70" s="153">
        <f t="shared" si="7"/>
        <v>175.1</v>
      </c>
      <c r="H70" s="173">
        <f t="shared" ref="H70:H101" si="9">I70</f>
        <v>175.1</v>
      </c>
      <c r="I70" s="180">
        <v>175.1</v>
      </c>
      <c r="J70" s="205"/>
    </row>
    <row r="71" spans="1:9">
      <c r="A71" s="169" t="s">
        <v>266</v>
      </c>
      <c r="B71" s="169" t="s">
        <v>158</v>
      </c>
      <c r="C71" s="170" t="s">
        <v>269</v>
      </c>
      <c r="D71" s="207" t="s">
        <v>178</v>
      </c>
      <c r="E71" s="207" t="s">
        <v>72</v>
      </c>
      <c r="F71" s="172" t="s">
        <v>153</v>
      </c>
      <c r="G71" s="153">
        <f t="shared" si="7"/>
        <v>180</v>
      </c>
      <c r="H71" s="173">
        <f t="shared" si="9"/>
        <v>180</v>
      </c>
      <c r="I71" s="179">
        <v>180</v>
      </c>
    </row>
    <row r="72" spans="1:9">
      <c r="A72" s="169" t="s">
        <v>266</v>
      </c>
      <c r="B72" s="169" t="s">
        <v>195</v>
      </c>
      <c r="C72" s="170" t="s">
        <v>270</v>
      </c>
      <c r="D72" s="207" t="s">
        <v>178</v>
      </c>
      <c r="E72" s="207" t="s">
        <v>51</v>
      </c>
      <c r="F72" s="172" t="s">
        <v>167</v>
      </c>
      <c r="G72" s="153">
        <f t="shared" si="7"/>
        <v>4</v>
      </c>
      <c r="H72" s="173">
        <f t="shared" si="9"/>
        <v>4</v>
      </c>
      <c r="I72" s="179">
        <v>4</v>
      </c>
    </row>
    <row r="73" ht="24" spans="1:9">
      <c r="A73" s="169" t="s">
        <v>266</v>
      </c>
      <c r="B73" s="169" t="s">
        <v>164</v>
      </c>
      <c r="C73" s="170" t="s">
        <v>271</v>
      </c>
      <c r="D73" s="207" t="s">
        <v>178</v>
      </c>
      <c r="E73" s="207" t="s">
        <v>51</v>
      </c>
      <c r="F73" s="172" t="s">
        <v>167</v>
      </c>
      <c r="G73" s="153">
        <f t="shared" si="7"/>
        <v>68.15</v>
      </c>
      <c r="H73" s="173">
        <f t="shared" si="9"/>
        <v>68.15</v>
      </c>
      <c r="I73" s="179">
        <v>68.15</v>
      </c>
    </row>
    <row r="74" spans="1:9">
      <c r="A74" s="169" t="s">
        <v>266</v>
      </c>
      <c r="B74" s="169" t="s">
        <v>176</v>
      </c>
      <c r="C74" s="170" t="s">
        <v>272</v>
      </c>
      <c r="D74" s="207" t="s">
        <v>178</v>
      </c>
      <c r="E74" s="207" t="s">
        <v>51</v>
      </c>
      <c r="F74" s="172" t="s">
        <v>167</v>
      </c>
      <c r="G74" s="153">
        <f t="shared" si="7"/>
        <v>32.75</v>
      </c>
      <c r="H74" s="173">
        <f t="shared" si="9"/>
        <v>32.75</v>
      </c>
      <c r="I74" s="179">
        <v>32.75</v>
      </c>
    </row>
    <row r="75" spans="1:9">
      <c r="A75" s="169" t="s">
        <v>266</v>
      </c>
      <c r="B75" s="169" t="s">
        <v>176</v>
      </c>
      <c r="C75" s="170" t="s">
        <v>73</v>
      </c>
      <c r="D75" s="207" t="s">
        <v>178</v>
      </c>
      <c r="E75" s="207" t="s">
        <v>158</v>
      </c>
      <c r="F75" s="172" t="s">
        <v>73</v>
      </c>
      <c r="G75" s="153">
        <f t="shared" si="7"/>
        <v>52.1</v>
      </c>
      <c r="H75" s="173">
        <f t="shared" si="9"/>
        <v>52.1</v>
      </c>
      <c r="I75" s="179">
        <v>52.1</v>
      </c>
    </row>
    <row r="76" spans="1:9">
      <c r="A76" s="169" t="s">
        <v>266</v>
      </c>
      <c r="B76" s="169" t="s">
        <v>59</v>
      </c>
      <c r="C76" s="170" t="s">
        <v>187</v>
      </c>
      <c r="D76" s="207" t="s">
        <v>178</v>
      </c>
      <c r="E76" s="207" t="s">
        <v>59</v>
      </c>
      <c r="F76" s="172" t="s">
        <v>187</v>
      </c>
      <c r="G76" s="153" t="str">
        <f t="shared" si="7"/>
        <v>210</v>
      </c>
      <c r="H76" s="173" t="str">
        <f t="shared" si="9"/>
        <v>210</v>
      </c>
      <c r="I76" s="181" t="s">
        <v>94</v>
      </c>
    </row>
    <row r="77" spans="1:9">
      <c r="A77" s="169" t="s">
        <v>273</v>
      </c>
      <c r="B77" s="169" t="s">
        <v>72</v>
      </c>
      <c r="C77" s="170" t="s">
        <v>274</v>
      </c>
      <c r="D77" s="207" t="s">
        <v>209</v>
      </c>
      <c r="E77" s="207" t="s">
        <v>72</v>
      </c>
      <c r="F77" s="172" t="s">
        <v>191</v>
      </c>
      <c r="G77" s="153">
        <f t="shared" si="7"/>
        <v>85</v>
      </c>
      <c r="H77" s="173">
        <f t="shared" si="9"/>
        <v>85</v>
      </c>
      <c r="I77" s="181">
        <v>85</v>
      </c>
    </row>
    <row r="78" spans="1:9">
      <c r="A78" s="169" t="s">
        <v>273</v>
      </c>
      <c r="B78" s="169" t="s">
        <v>51</v>
      </c>
      <c r="C78" s="170" t="s">
        <v>275</v>
      </c>
      <c r="D78" s="207" t="s">
        <v>209</v>
      </c>
      <c r="E78" s="207" t="s">
        <v>72</v>
      </c>
      <c r="F78" s="172" t="s">
        <v>191</v>
      </c>
      <c r="G78" s="153">
        <f t="shared" si="7"/>
        <v>15</v>
      </c>
      <c r="H78" s="173">
        <f t="shared" si="9"/>
        <v>15</v>
      </c>
      <c r="I78" s="182">
        <v>15</v>
      </c>
    </row>
    <row r="79" spans="1:9">
      <c r="A79" s="169" t="s">
        <v>273</v>
      </c>
      <c r="B79" s="169" t="s">
        <v>158</v>
      </c>
      <c r="C79" s="170" t="s">
        <v>276</v>
      </c>
      <c r="D79" s="207" t="s">
        <v>209</v>
      </c>
      <c r="E79" s="207" t="s">
        <v>72</v>
      </c>
      <c r="F79" s="172" t="s">
        <v>191</v>
      </c>
      <c r="G79" s="153">
        <f t="shared" si="7"/>
        <v>40</v>
      </c>
      <c r="H79" s="173">
        <f t="shared" si="9"/>
        <v>40</v>
      </c>
      <c r="I79" s="182">
        <v>40</v>
      </c>
    </row>
    <row r="80" spans="1:9">
      <c r="A80" s="169" t="s">
        <v>273</v>
      </c>
      <c r="B80" s="169" t="s">
        <v>195</v>
      </c>
      <c r="C80" s="170" t="s">
        <v>277</v>
      </c>
      <c r="D80" s="207" t="s">
        <v>209</v>
      </c>
      <c r="E80" s="207" t="s">
        <v>72</v>
      </c>
      <c r="F80" s="172" t="s">
        <v>191</v>
      </c>
      <c r="G80" s="153">
        <f t="shared" si="7"/>
        <v>3</v>
      </c>
      <c r="H80" s="173">
        <f t="shared" si="9"/>
        <v>3</v>
      </c>
      <c r="I80" s="182">
        <v>3</v>
      </c>
    </row>
    <row r="81" spans="1:9">
      <c r="A81" s="169" t="s">
        <v>273</v>
      </c>
      <c r="B81" s="169" t="s">
        <v>76</v>
      </c>
      <c r="C81" s="170" t="s">
        <v>278</v>
      </c>
      <c r="D81" s="207" t="s">
        <v>209</v>
      </c>
      <c r="E81" s="207" t="s">
        <v>72</v>
      </c>
      <c r="F81" s="172" t="s">
        <v>191</v>
      </c>
      <c r="G81" s="153">
        <f t="shared" si="7"/>
        <v>4</v>
      </c>
      <c r="H81" s="173">
        <f t="shared" si="9"/>
        <v>4</v>
      </c>
      <c r="I81" s="182">
        <v>4</v>
      </c>
    </row>
    <row r="82" spans="1:9">
      <c r="A82" s="169" t="s">
        <v>273</v>
      </c>
      <c r="B82" s="169" t="s">
        <v>198</v>
      </c>
      <c r="C82" s="170" t="s">
        <v>279</v>
      </c>
      <c r="D82" s="207" t="s">
        <v>209</v>
      </c>
      <c r="E82" s="207" t="s">
        <v>72</v>
      </c>
      <c r="F82" s="172" t="s">
        <v>191</v>
      </c>
      <c r="G82" s="153">
        <f t="shared" si="7"/>
        <v>35</v>
      </c>
      <c r="H82" s="173">
        <f t="shared" si="9"/>
        <v>35</v>
      </c>
      <c r="I82" s="182">
        <v>35</v>
      </c>
    </row>
    <row r="83" spans="1:9">
      <c r="A83" s="169" t="s">
        <v>273</v>
      </c>
      <c r="B83" s="169" t="s">
        <v>162</v>
      </c>
      <c r="C83" s="170" t="s">
        <v>280</v>
      </c>
      <c r="D83" s="207" t="s">
        <v>209</v>
      </c>
      <c r="E83" s="207" t="s">
        <v>72</v>
      </c>
      <c r="F83" s="172" t="s">
        <v>191</v>
      </c>
      <c r="G83" s="153">
        <f t="shared" si="7"/>
        <v>35</v>
      </c>
      <c r="H83" s="173">
        <f t="shared" si="9"/>
        <v>35</v>
      </c>
      <c r="I83" s="182">
        <v>35</v>
      </c>
    </row>
    <row r="84" spans="1:9">
      <c r="A84" s="169" t="s">
        <v>273</v>
      </c>
      <c r="B84" s="169" t="s">
        <v>164</v>
      </c>
      <c r="C84" s="170" t="s">
        <v>281</v>
      </c>
      <c r="D84" s="207" t="s">
        <v>209</v>
      </c>
      <c r="E84" s="207" t="s">
        <v>72</v>
      </c>
      <c r="F84" s="172" t="s">
        <v>191</v>
      </c>
      <c r="G84" s="153">
        <f t="shared" si="7"/>
        <v>13</v>
      </c>
      <c r="H84" s="173">
        <f t="shared" si="9"/>
        <v>13</v>
      </c>
      <c r="I84" s="182">
        <v>13</v>
      </c>
    </row>
    <row r="85" spans="1:9">
      <c r="A85" s="169" t="s">
        <v>273</v>
      </c>
      <c r="B85" s="169" t="s">
        <v>168</v>
      </c>
      <c r="C85" s="170" t="s">
        <v>282</v>
      </c>
      <c r="D85" s="207" t="s">
        <v>209</v>
      </c>
      <c r="E85" s="207" t="s">
        <v>72</v>
      </c>
      <c r="F85" s="172" t="s">
        <v>191</v>
      </c>
      <c r="G85" s="153">
        <f t="shared" si="7"/>
        <v>12</v>
      </c>
      <c r="H85" s="173">
        <f t="shared" si="9"/>
        <v>12</v>
      </c>
      <c r="I85" s="182">
        <v>12</v>
      </c>
    </row>
    <row r="86" spans="1:9">
      <c r="A86" s="169" t="s">
        <v>273</v>
      </c>
      <c r="B86" s="169" t="s">
        <v>95</v>
      </c>
      <c r="C86" s="170" t="s">
        <v>283</v>
      </c>
      <c r="D86" s="207" t="s">
        <v>209</v>
      </c>
      <c r="E86" s="207" t="s">
        <v>72</v>
      </c>
      <c r="F86" s="172" t="s">
        <v>191</v>
      </c>
      <c r="G86" s="153">
        <f t="shared" si="7"/>
        <v>15</v>
      </c>
      <c r="H86" s="173">
        <f t="shared" si="9"/>
        <v>15</v>
      </c>
      <c r="I86" s="182">
        <v>15</v>
      </c>
    </row>
    <row r="87" spans="1:9">
      <c r="A87" s="169" t="s">
        <v>273</v>
      </c>
      <c r="B87" s="169" t="s">
        <v>176</v>
      </c>
      <c r="C87" s="170" t="s">
        <v>284</v>
      </c>
      <c r="D87" s="207" t="s">
        <v>209</v>
      </c>
      <c r="E87" s="207" t="s">
        <v>168</v>
      </c>
      <c r="F87" s="172" t="s">
        <v>285</v>
      </c>
      <c r="G87" s="153">
        <f t="shared" si="7"/>
        <v>210</v>
      </c>
      <c r="H87" s="173">
        <f t="shared" si="9"/>
        <v>210</v>
      </c>
      <c r="I87" s="182">
        <v>210</v>
      </c>
    </row>
    <row r="88" spans="1:9">
      <c r="A88" s="169" t="s">
        <v>273</v>
      </c>
      <c r="B88" s="169" t="s">
        <v>180</v>
      </c>
      <c r="C88" s="170" t="s">
        <v>286</v>
      </c>
      <c r="D88" s="207" t="s">
        <v>209</v>
      </c>
      <c r="E88" s="207" t="s">
        <v>72</v>
      </c>
      <c r="F88" s="172" t="s">
        <v>191</v>
      </c>
      <c r="G88" s="153">
        <f t="shared" si="7"/>
        <v>30</v>
      </c>
      <c r="H88" s="173">
        <f t="shared" si="9"/>
        <v>30</v>
      </c>
      <c r="I88" s="182">
        <v>30</v>
      </c>
    </row>
    <row r="89" spans="1:9">
      <c r="A89" s="169" t="s">
        <v>273</v>
      </c>
      <c r="B89" s="169" t="s">
        <v>287</v>
      </c>
      <c r="C89" s="170" t="s">
        <v>211</v>
      </c>
      <c r="D89" s="207" t="s">
        <v>209</v>
      </c>
      <c r="E89" s="207" t="s">
        <v>51</v>
      </c>
      <c r="F89" s="172" t="s">
        <v>211</v>
      </c>
      <c r="G89" s="153">
        <f t="shared" si="7"/>
        <v>2</v>
      </c>
      <c r="H89" s="173">
        <f t="shared" si="9"/>
        <v>2</v>
      </c>
      <c r="I89" s="182">
        <v>2</v>
      </c>
    </row>
    <row r="90" spans="1:9">
      <c r="A90" s="169" t="s">
        <v>273</v>
      </c>
      <c r="B90" s="169" t="s">
        <v>288</v>
      </c>
      <c r="C90" s="170" t="s">
        <v>215</v>
      </c>
      <c r="D90" s="207" t="s">
        <v>209</v>
      </c>
      <c r="E90" s="207" t="s">
        <v>158</v>
      </c>
      <c r="F90" s="172" t="s">
        <v>215</v>
      </c>
      <c r="G90" s="153">
        <f t="shared" si="7"/>
        <v>5</v>
      </c>
      <c r="H90" s="173">
        <f t="shared" si="9"/>
        <v>5</v>
      </c>
      <c r="I90" s="182">
        <v>5</v>
      </c>
    </row>
    <row r="91" spans="1:9">
      <c r="A91" s="169" t="s">
        <v>273</v>
      </c>
      <c r="B91" s="169" t="s">
        <v>289</v>
      </c>
      <c r="C91" s="170" t="s">
        <v>218</v>
      </c>
      <c r="D91" s="207" t="s">
        <v>209</v>
      </c>
      <c r="E91" s="207" t="s">
        <v>198</v>
      </c>
      <c r="F91" s="172" t="s">
        <v>218</v>
      </c>
      <c r="G91" s="153">
        <f t="shared" si="7"/>
        <v>2</v>
      </c>
      <c r="H91" s="173">
        <f t="shared" si="9"/>
        <v>2</v>
      </c>
      <c r="I91" s="182">
        <v>2</v>
      </c>
    </row>
    <row r="92" ht="24" spans="1:9">
      <c r="A92" s="169" t="s">
        <v>273</v>
      </c>
      <c r="B92" s="169" t="s">
        <v>219</v>
      </c>
      <c r="C92" s="170" t="s">
        <v>290</v>
      </c>
      <c r="D92" s="207" t="s">
        <v>209</v>
      </c>
      <c r="E92" s="207" t="s">
        <v>195</v>
      </c>
      <c r="F92" s="172" t="s">
        <v>222</v>
      </c>
      <c r="G92" s="153">
        <f t="shared" si="7"/>
        <v>250</v>
      </c>
      <c r="H92" s="173">
        <f t="shared" si="9"/>
        <v>250</v>
      </c>
      <c r="I92" s="182">
        <v>250</v>
      </c>
    </row>
    <row r="93" spans="1:9">
      <c r="A93" s="169" t="s">
        <v>273</v>
      </c>
      <c r="B93" s="169" t="s">
        <v>223</v>
      </c>
      <c r="C93" s="170" t="s">
        <v>291</v>
      </c>
      <c r="D93" s="207" t="s">
        <v>209</v>
      </c>
      <c r="E93" s="207" t="s">
        <v>195</v>
      </c>
      <c r="F93" s="172" t="s">
        <v>222</v>
      </c>
      <c r="G93" s="153">
        <f t="shared" si="7"/>
        <v>10</v>
      </c>
      <c r="H93" s="173">
        <f t="shared" si="9"/>
        <v>10</v>
      </c>
      <c r="I93" s="182">
        <v>10</v>
      </c>
    </row>
    <row r="94" spans="1:9">
      <c r="A94" s="169" t="s">
        <v>273</v>
      </c>
      <c r="B94" s="169" t="s">
        <v>292</v>
      </c>
      <c r="C94" s="170" t="s">
        <v>293</v>
      </c>
      <c r="D94" s="207" t="s">
        <v>209</v>
      </c>
      <c r="E94" s="207" t="s">
        <v>76</v>
      </c>
      <c r="F94" s="172" t="s">
        <v>194</v>
      </c>
      <c r="G94" s="153">
        <f t="shared" si="7"/>
        <v>505</v>
      </c>
      <c r="H94" s="173">
        <f t="shared" si="9"/>
        <v>505</v>
      </c>
      <c r="I94" s="179">
        <v>505</v>
      </c>
    </row>
    <row r="95" spans="1:9">
      <c r="A95" s="169" t="s">
        <v>273</v>
      </c>
      <c r="B95" s="169" t="s">
        <v>228</v>
      </c>
      <c r="C95" s="170" t="s">
        <v>194</v>
      </c>
      <c r="D95" s="207" t="s">
        <v>209</v>
      </c>
      <c r="E95" s="207" t="s">
        <v>76</v>
      </c>
      <c r="F95" s="172" t="s">
        <v>194</v>
      </c>
      <c r="G95" s="153">
        <f t="shared" si="7"/>
        <v>70</v>
      </c>
      <c r="H95" s="173">
        <f t="shared" si="9"/>
        <v>70</v>
      </c>
      <c r="I95" s="182">
        <v>70</v>
      </c>
    </row>
    <row r="96" spans="1:9">
      <c r="A96" s="169" t="s">
        <v>273</v>
      </c>
      <c r="B96" s="169" t="s">
        <v>294</v>
      </c>
      <c r="C96" s="170" t="s">
        <v>295</v>
      </c>
      <c r="D96" s="207" t="s">
        <v>209</v>
      </c>
      <c r="E96" s="207" t="s">
        <v>164</v>
      </c>
      <c r="F96" s="172" t="s">
        <v>234</v>
      </c>
      <c r="G96" s="153">
        <f t="shared" si="7"/>
        <v>40</v>
      </c>
      <c r="H96" s="173">
        <f t="shared" si="9"/>
        <v>40</v>
      </c>
      <c r="I96" s="182">
        <v>40</v>
      </c>
    </row>
    <row r="97" spans="1:9">
      <c r="A97" s="169" t="s">
        <v>273</v>
      </c>
      <c r="B97" s="169" t="s">
        <v>296</v>
      </c>
      <c r="C97" s="170" t="s">
        <v>297</v>
      </c>
      <c r="D97" s="207" t="s">
        <v>209</v>
      </c>
      <c r="E97" s="207" t="s">
        <v>72</v>
      </c>
      <c r="F97" s="172" t="s">
        <v>191</v>
      </c>
      <c r="G97" s="153">
        <f t="shared" si="7"/>
        <v>19</v>
      </c>
      <c r="H97" s="173">
        <f t="shared" si="9"/>
        <v>19</v>
      </c>
      <c r="I97" s="179">
        <v>19</v>
      </c>
    </row>
    <row r="98" spans="1:9">
      <c r="A98" s="169" t="s">
        <v>273</v>
      </c>
      <c r="B98" s="169" t="s">
        <v>59</v>
      </c>
      <c r="C98" s="170" t="s">
        <v>298</v>
      </c>
      <c r="D98" s="207" t="s">
        <v>209</v>
      </c>
      <c r="E98" s="207" t="s">
        <v>59</v>
      </c>
      <c r="F98" s="172" t="s">
        <v>237</v>
      </c>
      <c r="G98" s="153" t="str">
        <f t="shared" si="7"/>
        <v>6</v>
      </c>
      <c r="H98" s="173" t="str">
        <f t="shared" si="9"/>
        <v>6</v>
      </c>
      <c r="I98" s="181" t="s">
        <v>299</v>
      </c>
    </row>
    <row r="99" spans="1:9">
      <c r="A99" s="169" t="s">
        <v>300</v>
      </c>
      <c r="B99" s="169" t="s">
        <v>51</v>
      </c>
      <c r="C99" s="170" t="s">
        <v>301</v>
      </c>
      <c r="D99" s="207" t="s">
        <v>302</v>
      </c>
      <c r="E99" s="207" t="s">
        <v>76</v>
      </c>
      <c r="F99" s="172" t="s">
        <v>242</v>
      </c>
      <c r="G99" s="153">
        <f t="shared" si="7"/>
        <v>3.71</v>
      </c>
      <c r="H99" s="173">
        <f t="shared" si="9"/>
        <v>3.71</v>
      </c>
      <c r="I99" s="179">
        <v>3.71</v>
      </c>
    </row>
    <row r="100" spans="1:9">
      <c r="A100" s="169" t="s">
        <v>303</v>
      </c>
      <c r="B100" s="169" t="s">
        <v>51</v>
      </c>
      <c r="C100" s="170" t="s">
        <v>304</v>
      </c>
      <c r="D100" s="171" t="s">
        <v>254</v>
      </c>
      <c r="E100" s="171" t="s">
        <v>198</v>
      </c>
      <c r="F100" s="172" t="s">
        <v>258</v>
      </c>
      <c r="G100" s="153">
        <f t="shared" si="7"/>
        <v>0</v>
      </c>
      <c r="H100" s="173">
        <f t="shared" si="9"/>
        <v>0</v>
      </c>
      <c r="I100" s="181"/>
    </row>
    <row r="101" spans="1:9">
      <c r="A101" s="169" t="s">
        <v>303</v>
      </c>
      <c r="B101" s="169" t="s">
        <v>158</v>
      </c>
      <c r="C101" s="170" t="s">
        <v>305</v>
      </c>
      <c r="D101" s="171" t="s">
        <v>254</v>
      </c>
      <c r="E101" s="171" t="s">
        <v>198</v>
      </c>
      <c r="F101" s="172" t="s">
        <v>258</v>
      </c>
      <c r="G101" s="153">
        <f t="shared" si="7"/>
        <v>0</v>
      </c>
      <c r="H101" s="173">
        <f t="shared" si="9"/>
        <v>0</v>
      </c>
      <c r="I101" s="181"/>
    </row>
    <row r="102" s="138" customFormat="1" spans="1:9">
      <c r="A102" s="174"/>
      <c r="B102" s="174"/>
      <c r="C102" s="175" t="s">
        <v>78</v>
      </c>
      <c r="D102" s="174"/>
      <c r="E102" s="174"/>
      <c r="F102" s="174"/>
      <c r="G102" s="176">
        <f>G103</f>
        <v>126</v>
      </c>
      <c r="H102" s="176">
        <f>H103</f>
        <v>126</v>
      </c>
      <c r="I102" s="176">
        <f>I103</f>
        <v>126</v>
      </c>
    </row>
    <row r="103" spans="1:9">
      <c r="A103" s="177">
        <v>399</v>
      </c>
      <c r="B103" s="177">
        <v>99</v>
      </c>
      <c r="C103" s="156" t="s">
        <v>306</v>
      </c>
      <c r="D103" s="177" t="s">
        <v>307</v>
      </c>
      <c r="E103" s="177" t="s">
        <v>59</v>
      </c>
      <c r="F103" s="178" t="s">
        <v>306</v>
      </c>
      <c r="G103" s="153">
        <f>H103</f>
        <v>126</v>
      </c>
      <c r="H103" s="153">
        <v>126</v>
      </c>
      <c r="I103" s="151">
        <v>126</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3"/>
  <sheetViews>
    <sheetView tabSelected="1" workbookViewId="0">
      <selection activeCell="Q6" sqref="Q4:Q6"/>
    </sheetView>
  </sheetViews>
  <sheetFormatPr defaultColWidth="9" defaultRowHeight="14.25"/>
  <cols>
    <col min="3" max="3" width="13.625" customWidth="1"/>
    <col min="6" max="6" width="13.25" customWidth="1"/>
  </cols>
  <sheetData>
    <row r="1" spans="1:18">
      <c r="A1" s="139"/>
      <c r="B1" s="139"/>
      <c r="C1" s="139"/>
      <c r="D1" s="139"/>
      <c r="E1" s="139"/>
      <c r="F1" s="139"/>
      <c r="G1" s="139"/>
      <c r="H1" s="139"/>
      <c r="I1" s="139"/>
      <c r="J1" s="139"/>
      <c r="K1" s="139"/>
      <c r="L1" s="139"/>
      <c r="M1" s="139"/>
      <c r="N1" s="139"/>
      <c r="O1" s="139"/>
      <c r="P1" s="139"/>
      <c r="Q1" s="139"/>
      <c r="R1" s="139"/>
    </row>
    <row r="2" ht="24" spans="1:18">
      <c r="A2" s="140" t="s">
        <v>308</v>
      </c>
      <c r="B2" s="140"/>
      <c r="C2" s="140"/>
      <c r="D2" s="140"/>
      <c r="E2" s="140"/>
      <c r="F2" s="140"/>
      <c r="G2" s="140"/>
      <c r="H2" s="140"/>
      <c r="I2" s="140"/>
      <c r="J2" s="140"/>
      <c r="K2" s="140"/>
      <c r="L2" s="140"/>
      <c r="M2" s="140"/>
      <c r="N2" s="140"/>
      <c r="O2" s="140"/>
      <c r="P2" s="140"/>
      <c r="Q2" s="140"/>
      <c r="R2" s="140"/>
    </row>
    <row r="3" spans="1:18">
      <c r="A3" s="141" t="s">
        <v>309</v>
      </c>
      <c r="B3" s="141"/>
      <c r="C3" s="141"/>
      <c r="D3" s="141"/>
      <c r="E3" s="141"/>
      <c r="F3" s="141"/>
      <c r="G3" s="141"/>
      <c r="H3" s="141"/>
      <c r="I3" s="141"/>
      <c r="J3" s="141"/>
      <c r="K3" s="141"/>
      <c r="L3" s="141"/>
      <c r="M3" s="141"/>
      <c r="N3" s="141"/>
      <c r="O3" s="141"/>
      <c r="P3" s="141"/>
      <c r="Q3" s="141"/>
      <c r="R3" s="139" t="s">
        <v>3</v>
      </c>
    </row>
    <row r="4" spans="1:18">
      <c r="A4" s="142" t="s">
        <v>310</v>
      </c>
      <c r="B4" s="142"/>
      <c r="C4" s="142"/>
      <c r="D4" s="142" t="s">
        <v>147</v>
      </c>
      <c r="E4" s="142"/>
      <c r="F4" s="142"/>
      <c r="G4" s="142" t="s">
        <v>42</v>
      </c>
      <c r="H4" s="142" t="s">
        <v>13</v>
      </c>
      <c r="I4" s="142"/>
      <c r="J4" s="142" t="s">
        <v>103</v>
      </c>
      <c r="K4" s="142" t="s">
        <v>12</v>
      </c>
      <c r="L4" s="142" t="s">
        <v>311</v>
      </c>
      <c r="M4" s="142" t="s">
        <v>312</v>
      </c>
      <c r="N4" s="142" t="s">
        <v>313</v>
      </c>
      <c r="O4" s="142" t="s">
        <v>314</v>
      </c>
      <c r="P4" s="142" t="s">
        <v>315</v>
      </c>
      <c r="Q4" s="142" t="s">
        <v>316</v>
      </c>
      <c r="R4" s="142" t="s">
        <v>317</v>
      </c>
    </row>
    <row r="5" ht="22.5" spans="1:18">
      <c r="A5" s="142" t="s">
        <v>318</v>
      </c>
      <c r="B5" s="142" t="s">
        <v>44</v>
      </c>
      <c r="C5" s="142" t="s">
        <v>148</v>
      </c>
      <c r="D5" s="142" t="s">
        <v>318</v>
      </c>
      <c r="E5" s="142" t="s">
        <v>44</v>
      </c>
      <c r="F5" s="142" t="s">
        <v>148</v>
      </c>
      <c r="G5" s="142"/>
      <c r="H5" s="142" t="s">
        <v>18</v>
      </c>
      <c r="I5" s="142" t="s">
        <v>19</v>
      </c>
      <c r="J5" s="142"/>
      <c r="K5" s="142"/>
      <c r="L5" s="142"/>
      <c r="M5" s="142"/>
      <c r="N5" s="142"/>
      <c r="O5" s="142"/>
      <c r="P5" s="142"/>
      <c r="Q5" s="142"/>
      <c r="R5" s="142"/>
    </row>
    <row r="6" spans="1:18">
      <c r="A6" s="142"/>
      <c r="B6" s="142"/>
      <c r="C6" s="142" t="s">
        <v>9</v>
      </c>
      <c r="D6" s="142"/>
      <c r="E6" s="142"/>
      <c r="F6" s="142"/>
      <c r="G6" s="143">
        <f>G7+G68+G102</f>
        <v>8205.33</v>
      </c>
      <c r="H6" s="143">
        <f t="shared" ref="H6:I6" si="0">H7+H68+H102</f>
        <v>8205.33</v>
      </c>
      <c r="I6" s="143">
        <f t="shared" si="0"/>
        <v>8205.33</v>
      </c>
      <c r="J6" s="158"/>
      <c r="K6" s="158"/>
      <c r="L6" s="158"/>
      <c r="M6" s="158"/>
      <c r="N6" s="158"/>
      <c r="O6" s="158"/>
      <c r="P6" s="158"/>
      <c r="Q6" s="158"/>
      <c r="R6" s="158"/>
    </row>
    <row r="7" spans="1:18">
      <c r="A7" s="144" t="s">
        <v>319</v>
      </c>
      <c r="B7" s="144"/>
      <c r="C7" s="144">
        <v>116001</v>
      </c>
      <c r="D7" s="144"/>
      <c r="E7" s="144"/>
      <c r="F7" s="144"/>
      <c r="G7" s="145">
        <f>G8+G27+G53+G63+G61+G62</f>
        <v>5720.02</v>
      </c>
      <c r="H7" s="145">
        <f t="shared" ref="H7:I7" si="1">H8+H27+H53+H63+H61+H62</f>
        <v>5720.02</v>
      </c>
      <c r="I7" s="145">
        <f t="shared" si="1"/>
        <v>5720.02</v>
      </c>
      <c r="J7" s="159"/>
      <c r="K7" s="159"/>
      <c r="L7" s="159"/>
      <c r="M7" s="159"/>
      <c r="N7" s="159"/>
      <c r="O7" s="159"/>
      <c r="P7" s="159"/>
      <c r="Q7" s="159"/>
      <c r="R7" s="159"/>
    </row>
    <row r="8" s="137" customFormat="1" ht="24" spans="1:18">
      <c r="A8" s="146">
        <v>301</v>
      </c>
      <c r="B8" s="147"/>
      <c r="C8" s="148" t="s">
        <v>88</v>
      </c>
      <c r="D8" s="149">
        <v>501</v>
      </c>
      <c r="E8" s="149"/>
      <c r="F8" s="150" t="s">
        <v>149</v>
      </c>
      <c r="G8" s="151">
        <f>G9+G10+G11+G14+G17+G18+G19+G20+G23+G24+G25+G26+G12+G13+G15+G16+G21+G22</f>
        <v>4696.16</v>
      </c>
      <c r="H8" s="151">
        <f t="shared" ref="H8:I8" si="2">H9+H10+H11+H14+H17+H18+H19+H20+H23+H24+H25+H26+H12+H13+H15+H16+H21+H22</f>
        <v>4696.16</v>
      </c>
      <c r="I8" s="151">
        <f t="shared" si="2"/>
        <v>4696.16</v>
      </c>
      <c r="J8" s="160"/>
      <c r="K8" s="161"/>
      <c r="L8" s="161"/>
      <c r="M8" s="161"/>
      <c r="N8" s="161"/>
      <c r="O8" s="161"/>
      <c r="P8" s="161"/>
      <c r="Q8" s="161"/>
      <c r="R8" s="161"/>
    </row>
    <row r="9" s="137" customFormat="1" ht="13.5" spans="1:18">
      <c r="A9" s="146">
        <v>301</v>
      </c>
      <c r="B9" s="147" t="s">
        <v>72</v>
      </c>
      <c r="C9" s="148" t="s">
        <v>150</v>
      </c>
      <c r="D9" s="149" t="s">
        <v>151</v>
      </c>
      <c r="E9" s="149" t="s">
        <v>152</v>
      </c>
      <c r="F9" s="150" t="s">
        <v>153</v>
      </c>
      <c r="G9" s="151">
        <f t="shared" ref="G9:H63" si="3">H9</f>
        <v>1302.43</v>
      </c>
      <c r="H9" s="151">
        <f t="shared" si="3"/>
        <v>1302.43</v>
      </c>
      <c r="I9" s="162">
        <v>1302.43</v>
      </c>
      <c r="J9" s="160"/>
      <c r="K9" s="161"/>
      <c r="L9" s="161"/>
      <c r="M9" s="161"/>
      <c r="N9" s="161"/>
      <c r="O9" s="161"/>
      <c r="P9" s="161"/>
      <c r="Q9" s="161"/>
      <c r="R9" s="161"/>
    </row>
    <row r="10" s="137" customFormat="1" ht="13.5" spans="1:18">
      <c r="A10" s="146">
        <v>301</v>
      </c>
      <c r="B10" s="147" t="s">
        <v>51</v>
      </c>
      <c r="C10" s="148" t="s">
        <v>154</v>
      </c>
      <c r="D10" s="149" t="s">
        <v>151</v>
      </c>
      <c r="E10" s="149" t="s">
        <v>152</v>
      </c>
      <c r="F10" s="150" t="s">
        <v>153</v>
      </c>
      <c r="G10" s="151">
        <f t="shared" si="3"/>
        <v>569.67</v>
      </c>
      <c r="H10" s="151">
        <f t="shared" si="3"/>
        <v>569.67</v>
      </c>
      <c r="I10" s="162">
        <v>569.67</v>
      </c>
      <c r="J10" s="160"/>
      <c r="K10" s="161"/>
      <c r="L10" s="161"/>
      <c r="M10" s="161"/>
      <c r="N10" s="161"/>
      <c r="O10" s="161"/>
      <c r="P10" s="161"/>
      <c r="Q10" s="161"/>
      <c r="R10" s="161"/>
    </row>
    <row r="11" s="137" customFormat="1" ht="13.5" spans="1:18">
      <c r="A11" s="146">
        <v>301</v>
      </c>
      <c r="B11" s="147" t="s">
        <v>51</v>
      </c>
      <c r="C11" s="148" t="s">
        <v>155</v>
      </c>
      <c r="D11" s="152" t="s">
        <v>151</v>
      </c>
      <c r="E11" s="152" t="s">
        <v>152</v>
      </c>
      <c r="F11" s="148" t="s">
        <v>153</v>
      </c>
      <c r="G11" s="153">
        <f t="shared" si="3"/>
        <v>659.69</v>
      </c>
      <c r="H11" s="153">
        <f t="shared" si="3"/>
        <v>659.69</v>
      </c>
      <c r="I11" s="162">
        <v>659.69</v>
      </c>
      <c r="J11" s="160"/>
      <c r="K11" s="161"/>
      <c r="L11" s="161"/>
      <c r="M11" s="161"/>
      <c r="N11" s="161"/>
      <c r="O11" s="161"/>
      <c r="P11" s="161"/>
      <c r="Q11" s="161"/>
      <c r="R11" s="161"/>
    </row>
    <row r="12" s="137" customFormat="1" ht="13.5" spans="1:18">
      <c r="A12" s="146">
        <v>301</v>
      </c>
      <c r="B12" s="147" t="s">
        <v>51</v>
      </c>
      <c r="C12" s="154" t="s">
        <v>156</v>
      </c>
      <c r="D12" s="152" t="s">
        <v>151</v>
      </c>
      <c r="E12" s="152" t="s">
        <v>152</v>
      </c>
      <c r="F12" s="148" t="s">
        <v>153</v>
      </c>
      <c r="G12" s="153">
        <f t="shared" si="3"/>
        <v>47.43</v>
      </c>
      <c r="H12" s="151">
        <f t="shared" si="3"/>
        <v>47.43</v>
      </c>
      <c r="I12" s="162">
        <v>47.43</v>
      </c>
      <c r="J12" s="160"/>
      <c r="K12" s="161"/>
      <c r="L12" s="161"/>
      <c r="M12" s="161"/>
      <c r="N12" s="161"/>
      <c r="O12" s="161"/>
      <c r="P12" s="161"/>
      <c r="Q12" s="161"/>
      <c r="R12" s="161"/>
    </row>
    <row r="13" s="137" customFormat="1" ht="13.5" spans="1:18">
      <c r="A13" s="146">
        <v>301</v>
      </c>
      <c r="B13" s="147" t="s">
        <v>51</v>
      </c>
      <c r="C13" s="154" t="s">
        <v>157</v>
      </c>
      <c r="D13" s="152" t="s">
        <v>151</v>
      </c>
      <c r="E13" s="152" t="s">
        <v>152</v>
      </c>
      <c r="F13" s="148" t="s">
        <v>153</v>
      </c>
      <c r="G13" s="153">
        <f t="shared" si="3"/>
        <v>78.09</v>
      </c>
      <c r="H13" s="151">
        <f t="shared" si="3"/>
        <v>78.09</v>
      </c>
      <c r="I13" s="162">
        <v>78.09</v>
      </c>
      <c r="J13" s="160"/>
      <c r="K13" s="161"/>
      <c r="L13" s="161"/>
      <c r="M13" s="161"/>
      <c r="N13" s="161"/>
      <c r="O13" s="161"/>
      <c r="P13" s="161"/>
      <c r="Q13" s="161"/>
      <c r="R13" s="161"/>
    </row>
    <row r="14" s="137" customFormat="1" ht="13.5" spans="1:18">
      <c r="A14" s="146">
        <v>301</v>
      </c>
      <c r="B14" s="147" t="s">
        <v>158</v>
      </c>
      <c r="C14" s="148" t="s">
        <v>159</v>
      </c>
      <c r="D14" s="152" t="s">
        <v>151</v>
      </c>
      <c r="E14" s="152" t="s">
        <v>152</v>
      </c>
      <c r="F14" s="148" t="s">
        <v>153</v>
      </c>
      <c r="G14" s="153">
        <f t="shared" si="3"/>
        <v>442.89</v>
      </c>
      <c r="H14" s="151">
        <f t="shared" si="3"/>
        <v>442.89</v>
      </c>
      <c r="I14" s="162">
        <v>442.89</v>
      </c>
      <c r="J14" s="160"/>
      <c r="K14" s="161"/>
      <c r="L14" s="161"/>
      <c r="M14" s="161"/>
      <c r="N14" s="161"/>
      <c r="O14" s="161"/>
      <c r="P14" s="161"/>
      <c r="Q14" s="161"/>
      <c r="R14" s="161"/>
    </row>
    <row r="15" s="137" customFormat="1" ht="13.5" spans="1:18">
      <c r="A15" s="146"/>
      <c r="B15" s="147"/>
      <c r="C15" s="155" t="s">
        <v>160</v>
      </c>
      <c r="D15" s="152" t="s">
        <v>151</v>
      </c>
      <c r="E15" s="152" t="s">
        <v>152</v>
      </c>
      <c r="F15" s="148" t="s">
        <v>153</v>
      </c>
      <c r="G15" s="153">
        <f t="shared" si="3"/>
        <v>180</v>
      </c>
      <c r="H15" s="151">
        <f t="shared" si="3"/>
        <v>180</v>
      </c>
      <c r="I15" s="163">
        <v>180</v>
      </c>
      <c r="J15" s="160"/>
      <c r="K15" s="161"/>
      <c r="L15" s="161"/>
      <c r="M15" s="161"/>
      <c r="N15" s="161"/>
      <c r="O15" s="161"/>
      <c r="P15" s="161"/>
      <c r="Q15" s="161"/>
      <c r="R15" s="161"/>
    </row>
    <row r="16" s="137" customFormat="1" ht="13.5" spans="1:18">
      <c r="A16" s="146"/>
      <c r="B16" s="147"/>
      <c r="C16" s="155" t="s">
        <v>161</v>
      </c>
      <c r="D16" s="152" t="s">
        <v>151</v>
      </c>
      <c r="E16" s="152" t="s">
        <v>152</v>
      </c>
      <c r="F16" s="148" t="s">
        <v>153</v>
      </c>
      <c r="G16" s="153">
        <f t="shared" si="3"/>
        <v>18.65</v>
      </c>
      <c r="H16" s="151">
        <f t="shared" si="3"/>
        <v>18.65</v>
      </c>
      <c r="I16" s="163">
        <v>18.65</v>
      </c>
      <c r="J16" s="160"/>
      <c r="K16" s="161"/>
      <c r="L16" s="161"/>
      <c r="M16" s="161"/>
      <c r="N16" s="161"/>
      <c r="O16" s="161"/>
      <c r="P16" s="161"/>
      <c r="Q16" s="161"/>
      <c r="R16" s="161"/>
    </row>
    <row r="17" s="137" customFormat="1" ht="13.5" spans="1:18">
      <c r="A17" s="146">
        <v>301</v>
      </c>
      <c r="B17" s="147" t="s">
        <v>162</v>
      </c>
      <c r="C17" s="148" t="s">
        <v>163</v>
      </c>
      <c r="D17" s="152"/>
      <c r="E17" s="152"/>
      <c r="F17" s="148"/>
      <c r="G17" s="153">
        <f t="shared" si="3"/>
        <v>0</v>
      </c>
      <c r="H17" s="151">
        <f t="shared" si="3"/>
        <v>0</v>
      </c>
      <c r="I17" s="151"/>
      <c r="J17" s="160"/>
      <c r="K17" s="161"/>
      <c r="L17" s="161"/>
      <c r="M17" s="161"/>
      <c r="N17" s="161"/>
      <c r="O17" s="161"/>
      <c r="P17" s="161"/>
      <c r="Q17" s="161"/>
      <c r="R17" s="161"/>
    </row>
    <row r="18" s="137" customFormat="1" ht="24" spans="1:18">
      <c r="A18" s="146">
        <v>301</v>
      </c>
      <c r="B18" s="147" t="s">
        <v>164</v>
      </c>
      <c r="C18" s="148" t="s">
        <v>165</v>
      </c>
      <c r="D18" s="152" t="s">
        <v>151</v>
      </c>
      <c r="E18" s="152" t="s">
        <v>166</v>
      </c>
      <c r="F18" s="148" t="s">
        <v>167</v>
      </c>
      <c r="G18" s="153">
        <f t="shared" si="3"/>
        <v>460.6</v>
      </c>
      <c r="H18" s="151">
        <f t="shared" si="3"/>
        <v>460.6</v>
      </c>
      <c r="I18" s="163">
        <v>460.6</v>
      </c>
      <c r="J18" s="160"/>
      <c r="K18" s="161"/>
      <c r="L18" s="161"/>
      <c r="M18" s="161"/>
      <c r="N18" s="161"/>
      <c r="O18" s="161"/>
      <c r="P18" s="161"/>
      <c r="Q18" s="161"/>
      <c r="R18" s="161"/>
    </row>
    <row r="19" s="137" customFormat="1" ht="13.5" spans="1:18">
      <c r="A19" s="146">
        <v>301</v>
      </c>
      <c r="B19" s="147" t="s">
        <v>168</v>
      </c>
      <c r="C19" s="148" t="s">
        <v>169</v>
      </c>
      <c r="D19" s="152" t="s">
        <v>151</v>
      </c>
      <c r="E19" s="152" t="s">
        <v>166</v>
      </c>
      <c r="F19" s="148" t="s">
        <v>167</v>
      </c>
      <c r="G19" s="153">
        <f t="shared" si="3"/>
        <v>0</v>
      </c>
      <c r="H19" s="151">
        <f t="shared" si="3"/>
        <v>0</v>
      </c>
      <c r="I19" s="151"/>
      <c r="J19" s="160"/>
      <c r="K19" s="161"/>
      <c r="L19" s="161"/>
      <c r="M19" s="161"/>
      <c r="N19" s="161"/>
      <c r="O19" s="161"/>
      <c r="P19" s="161"/>
      <c r="Q19" s="161"/>
      <c r="R19" s="161"/>
    </row>
    <row r="20" s="137" customFormat="1" ht="24" spans="1:18">
      <c r="A20" s="146">
        <v>301</v>
      </c>
      <c r="B20" s="147" t="s">
        <v>170</v>
      </c>
      <c r="C20" s="148" t="s">
        <v>171</v>
      </c>
      <c r="D20" s="152" t="s">
        <v>151</v>
      </c>
      <c r="E20" s="152" t="s">
        <v>166</v>
      </c>
      <c r="F20" s="148" t="s">
        <v>167</v>
      </c>
      <c r="G20" s="153">
        <f t="shared" si="3"/>
        <v>215.91</v>
      </c>
      <c r="H20" s="151">
        <f t="shared" si="3"/>
        <v>215.91</v>
      </c>
      <c r="I20" s="163">
        <v>215.91</v>
      </c>
      <c r="J20" s="160"/>
      <c r="K20" s="161"/>
      <c r="L20" s="161"/>
      <c r="M20" s="161"/>
      <c r="N20" s="161"/>
      <c r="O20" s="161"/>
      <c r="P20" s="161"/>
      <c r="Q20" s="161"/>
      <c r="R20" s="161"/>
    </row>
    <row r="21" s="137" customFormat="1" ht="13.5" spans="1:18">
      <c r="A21" s="146"/>
      <c r="B21" s="147"/>
      <c r="C21" s="154" t="s">
        <v>172</v>
      </c>
      <c r="D21" s="152" t="s">
        <v>151</v>
      </c>
      <c r="E21" s="152" t="s">
        <v>166</v>
      </c>
      <c r="F21" s="148" t="s">
        <v>167</v>
      </c>
      <c r="G21" s="153">
        <f t="shared" si="3"/>
        <v>3.55</v>
      </c>
      <c r="H21" s="151">
        <f t="shared" si="3"/>
        <v>3.55</v>
      </c>
      <c r="I21" s="163">
        <v>3.55</v>
      </c>
      <c r="J21" s="160"/>
      <c r="K21" s="161"/>
      <c r="L21" s="161"/>
      <c r="M21" s="161"/>
      <c r="N21" s="161"/>
      <c r="O21" s="161"/>
      <c r="P21" s="161"/>
      <c r="Q21" s="161"/>
      <c r="R21" s="161"/>
    </row>
    <row r="22" s="137" customFormat="1" ht="13.5" spans="1:18">
      <c r="A22" s="146"/>
      <c r="B22" s="147"/>
      <c r="C22" s="154" t="s">
        <v>173</v>
      </c>
      <c r="D22" s="152" t="s">
        <v>151</v>
      </c>
      <c r="E22" s="152" t="s">
        <v>166</v>
      </c>
      <c r="F22" s="148" t="s">
        <v>167</v>
      </c>
      <c r="G22" s="153">
        <f t="shared" si="3"/>
        <v>5.76</v>
      </c>
      <c r="H22" s="151">
        <f t="shared" si="3"/>
        <v>5.76</v>
      </c>
      <c r="I22" s="163">
        <v>5.76</v>
      </c>
      <c r="J22" s="160"/>
      <c r="K22" s="161"/>
      <c r="L22" s="161"/>
      <c r="M22" s="161"/>
      <c r="N22" s="161"/>
      <c r="O22" s="161"/>
      <c r="P22" s="161"/>
      <c r="Q22" s="161"/>
      <c r="R22" s="161"/>
    </row>
    <row r="23" s="137" customFormat="1" ht="24" spans="1:18">
      <c r="A23" s="146">
        <v>301</v>
      </c>
      <c r="B23" s="147" t="s">
        <v>174</v>
      </c>
      <c r="C23" s="148" t="s">
        <v>175</v>
      </c>
      <c r="D23" s="152" t="s">
        <v>151</v>
      </c>
      <c r="E23" s="152" t="s">
        <v>166</v>
      </c>
      <c r="F23" s="148" t="s">
        <v>167</v>
      </c>
      <c r="G23" s="153">
        <f t="shared" si="3"/>
        <v>34.76</v>
      </c>
      <c r="H23" s="151">
        <f t="shared" si="3"/>
        <v>34.76</v>
      </c>
      <c r="I23" s="163">
        <v>34.76</v>
      </c>
      <c r="J23" s="160"/>
      <c r="K23" s="161"/>
      <c r="L23" s="161"/>
      <c r="M23" s="161"/>
      <c r="N23" s="161"/>
      <c r="O23" s="161"/>
      <c r="P23" s="161"/>
      <c r="Q23" s="161"/>
      <c r="R23" s="161"/>
    </row>
    <row r="24" s="137" customFormat="1" ht="13.5" spans="1:18">
      <c r="A24" s="146">
        <v>301</v>
      </c>
      <c r="B24" s="147" t="s">
        <v>176</v>
      </c>
      <c r="C24" s="148" t="s">
        <v>177</v>
      </c>
      <c r="D24" s="152" t="s">
        <v>178</v>
      </c>
      <c r="E24" s="152" t="s">
        <v>179</v>
      </c>
      <c r="F24" s="148" t="s">
        <v>73</v>
      </c>
      <c r="G24" s="153">
        <f t="shared" si="3"/>
        <v>345.45</v>
      </c>
      <c r="H24" s="151">
        <f t="shared" si="3"/>
        <v>345.45</v>
      </c>
      <c r="I24" s="163">
        <v>345.45</v>
      </c>
      <c r="J24" s="160"/>
      <c r="K24" s="161"/>
      <c r="L24" s="161"/>
      <c r="M24" s="161"/>
      <c r="N24" s="161"/>
      <c r="O24" s="161"/>
      <c r="P24" s="161"/>
      <c r="Q24" s="161"/>
      <c r="R24" s="161"/>
    </row>
    <row r="25" s="137" customFormat="1" ht="13.5" spans="1:18">
      <c r="A25" s="146">
        <v>301</v>
      </c>
      <c r="B25" s="147" t="s">
        <v>180</v>
      </c>
      <c r="C25" s="148" t="s">
        <v>181</v>
      </c>
      <c r="D25" s="152" t="s">
        <v>182</v>
      </c>
      <c r="E25" s="152" t="s">
        <v>183</v>
      </c>
      <c r="F25" s="148" t="s">
        <v>184</v>
      </c>
      <c r="G25" s="153">
        <f t="shared" si="3"/>
        <v>22</v>
      </c>
      <c r="H25" s="151">
        <f t="shared" si="3"/>
        <v>22</v>
      </c>
      <c r="I25" s="163">
        <v>22</v>
      </c>
      <c r="J25" s="160"/>
      <c r="K25" s="161"/>
      <c r="L25" s="161"/>
      <c r="M25" s="161"/>
      <c r="N25" s="161"/>
      <c r="O25" s="161"/>
      <c r="P25" s="161"/>
      <c r="Q25" s="161"/>
      <c r="R25" s="161"/>
    </row>
    <row r="26" s="137" customFormat="1" ht="24" spans="1:18">
      <c r="A26" s="146">
        <v>301</v>
      </c>
      <c r="B26" s="147">
        <v>99</v>
      </c>
      <c r="C26" s="148" t="s">
        <v>185</v>
      </c>
      <c r="D26" s="152" t="s">
        <v>178</v>
      </c>
      <c r="E26" s="152" t="s">
        <v>186</v>
      </c>
      <c r="F26" s="148" t="s">
        <v>187</v>
      </c>
      <c r="G26" s="153">
        <f t="shared" si="3"/>
        <v>309.28</v>
      </c>
      <c r="H26" s="151">
        <f t="shared" si="3"/>
        <v>309.28</v>
      </c>
      <c r="I26" s="163">
        <v>309.28</v>
      </c>
      <c r="J26" s="160"/>
      <c r="K26" s="161"/>
      <c r="L26" s="161"/>
      <c r="M26" s="161"/>
      <c r="N26" s="161"/>
      <c r="O26" s="161"/>
      <c r="P26" s="161"/>
      <c r="Q26" s="161"/>
      <c r="R26" s="161"/>
    </row>
    <row r="27" s="137" customFormat="1" ht="24" spans="1:18">
      <c r="A27" s="146">
        <v>302</v>
      </c>
      <c r="B27" s="147"/>
      <c r="C27" s="148" t="s">
        <v>90</v>
      </c>
      <c r="D27" s="152" t="s">
        <v>188</v>
      </c>
      <c r="E27" s="152"/>
      <c r="F27" s="148" t="s">
        <v>189</v>
      </c>
      <c r="G27" s="153">
        <f>G28+G29+G30+G31+G32+G33+G34+G35+G36+G37+G38+G39+G40+G41+G42+G43+G44+G45+G46+G47+G48+G49+G50+G51+G52</f>
        <v>464.58</v>
      </c>
      <c r="H27" s="151">
        <f t="shared" ref="H27:I27" si="4">H28+H29+H30+H31+H32+H33+H34+H35+H36+H37+H38+H39+H40+H41+H42+H43+H44+H45+H46+H47+H48+H49+H50+H51+H52</f>
        <v>464.58</v>
      </c>
      <c r="I27" s="151">
        <f t="shared" si="4"/>
        <v>464.58</v>
      </c>
      <c r="J27" s="160"/>
      <c r="K27" s="161"/>
      <c r="L27" s="161"/>
      <c r="M27" s="161"/>
      <c r="N27" s="161"/>
      <c r="O27" s="161"/>
      <c r="P27" s="161"/>
      <c r="Q27" s="161"/>
      <c r="R27" s="161"/>
    </row>
    <row r="28" s="137" customFormat="1" ht="13.5" spans="1:18">
      <c r="A28" s="146">
        <v>302</v>
      </c>
      <c r="B28" s="147" t="s">
        <v>72</v>
      </c>
      <c r="C28" s="148" t="s">
        <v>190</v>
      </c>
      <c r="D28" s="152" t="s">
        <v>188</v>
      </c>
      <c r="E28" s="152" t="s">
        <v>152</v>
      </c>
      <c r="F28" s="148" t="s">
        <v>191</v>
      </c>
      <c r="G28" s="153">
        <f t="shared" si="3"/>
        <v>20</v>
      </c>
      <c r="H28" s="151">
        <f t="shared" si="3"/>
        <v>20</v>
      </c>
      <c r="I28" s="163">
        <v>20</v>
      </c>
      <c r="J28" s="160"/>
      <c r="K28" s="161"/>
      <c r="L28" s="161"/>
      <c r="M28" s="161"/>
      <c r="N28" s="161"/>
      <c r="O28" s="161"/>
      <c r="P28" s="161"/>
      <c r="Q28" s="161"/>
      <c r="R28" s="161"/>
    </row>
    <row r="29" s="137" customFormat="1" ht="13.5" spans="1:18">
      <c r="A29" s="146">
        <v>302</v>
      </c>
      <c r="B29" s="147" t="s">
        <v>51</v>
      </c>
      <c r="C29" s="148" t="s">
        <v>192</v>
      </c>
      <c r="D29" s="152" t="s">
        <v>188</v>
      </c>
      <c r="E29" s="152" t="s">
        <v>152</v>
      </c>
      <c r="F29" s="148" t="s">
        <v>191</v>
      </c>
      <c r="G29" s="153">
        <f t="shared" si="3"/>
        <v>13.39</v>
      </c>
      <c r="H29" s="151">
        <f t="shared" si="3"/>
        <v>13.39</v>
      </c>
      <c r="I29" s="163">
        <v>13.39</v>
      </c>
      <c r="J29" s="160"/>
      <c r="K29" s="161"/>
      <c r="L29" s="161"/>
      <c r="M29" s="161"/>
      <c r="N29" s="161"/>
      <c r="O29" s="161"/>
      <c r="P29" s="161"/>
      <c r="Q29" s="161"/>
      <c r="R29" s="161"/>
    </row>
    <row r="30" s="137" customFormat="1" ht="13.5" spans="1:18">
      <c r="A30" s="146">
        <v>302</v>
      </c>
      <c r="B30" s="147" t="s">
        <v>158</v>
      </c>
      <c r="C30" s="148" t="s">
        <v>193</v>
      </c>
      <c r="D30" s="152" t="s">
        <v>188</v>
      </c>
      <c r="E30" s="152" t="s">
        <v>76</v>
      </c>
      <c r="F30" s="148" t="s">
        <v>194</v>
      </c>
      <c r="G30" s="153">
        <f t="shared" si="3"/>
        <v>5</v>
      </c>
      <c r="H30" s="151">
        <f t="shared" si="3"/>
        <v>5</v>
      </c>
      <c r="I30" s="163">
        <v>5</v>
      </c>
      <c r="J30" s="160"/>
      <c r="K30" s="161"/>
      <c r="L30" s="161"/>
      <c r="M30" s="161"/>
      <c r="N30" s="161"/>
      <c r="O30" s="161"/>
      <c r="P30" s="161"/>
      <c r="Q30" s="161"/>
      <c r="R30" s="161"/>
    </row>
    <row r="31" s="137" customFormat="1" ht="13.5" spans="1:18">
      <c r="A31" s="146">
        <v>302</v>
      </c>
      <c r="B31" s="147" t="s">
        <v>195</v>
      </c>
      <c r="C31" s="148" t="s">
        <v>196</v>
      </c>
      <c r="D31" s="152"/>
      <c r="E31" s="152"/>
      <c r="F31" s="148"/>
      <c r="G31" s="153">
        <f t="shared" si="3"/>
        <v>0</v>
      </c>
      <c r="H31" s="151">
        <f t="shared" si="3"/>
        <v>0</v>
      </c>
      <c r="I31" s="151"/>
      <c r="J31" s="160"/>
      <c r="K31" s="161"/>
      <c r="L31" s="161"/>
      <c r="M31" s="161"/>
      <c r="N31" s="161"/>
      <c r="O31" s="161"/>
      <c r="P31" s="161"/>
      <c r="Q31" s="161"/>
      <c r="R31" s="161"/>
    </row>
    <row r="32" s="137" customFormat="1" ht="13.5" spans="1:18">
      <c r="A32" s="146">
        <v>302</v>
      </c>
      <c r="B32" s="147" t="s">
        <v>76</v>
      </c>
      <c r="C32" s="148" t="s">
        <v>197</v>
      </c>
      <c r="D32" s="152" t="s">
        <v>188</v>
      </c>
      <c r="E32" s="152" t="s">
        <v>152</v>
      </c>
      <c r="F32" s="148" t="s">
        <v>191</v>
      </c>
      <c r="G32" s="153">
        <f t="shared" si="3"/>
        <v>8</v>
      </c>
      <c r="H32" s="151">
        <f t="shared" si="3"/>
        <v>8</v>
      </c>
      <c r="I32" s="163">
        <v>8</v>
      </c>
      <c r="J32" s="160"/>
      <c r="K32" s="161"/>
      <c r="L32" s="161"/>
      <c r="M32" s="161"/>
      <c r="N32" s="161"/>
      <c r="O32" s="161"/>
      <c r="P32" s="161"/>
      <c r="Q32" s="161"/>
      <c r="R32" s="161"/>
    </row>
    <row r="33" s="137" customFormat="1" ht="13.5" spans="1:18">
      <c r="A33" s="146">
        <v>302</v>
      </c>
      <c r="B33" s="147" t="s">
        <v>198</v>
      </c>
      <c r="C33" s="148" t="s">
        <v>199</v>
      </c>
      <c r="D33" s="152" t="s">
        <v>188</v>
      </c>
      <c r="E33" s="152" t="s">
        <v>152</v>
      </c>
      <c r="F33" s="148" t="s">
        <v>191</v>
      </c>
      <c r="G33" s="153">
        <f t="shared" si="3"/>
        <v>60</v>
      </c>
      <c r="H33" s="151">
        <f t="shared" si="3"/>
        <v>60</v>
      </c>
      <c r="I33" s="163">
        <v>60</v>
      </c>
      <c r="J33" s="160"/>
      <c r="K33" s="161"/>
      <c r="L33" s="161"/>
      <c r="M33" s="161"/>
      <c r="N33" s="161"/>
      <c r="O33" s="161"/>
      <c r="P33" s="161"/>
      <c r="Q33" s="161"/>
      <c r="R33" s="161"/>
    </row>
    <row r="34" s="137" customFormat="1" ht="13.5" spans="1:18">
      <c r="A34" s="146">
        <v>302</v>
      </c>
      <c r="B34" s="147" t="s">
        <v>162</v>
      </c>
      <c r="C34" s="148" t="s">
        <v>200</v>
      </c>
      <c r="D34" s="152" t="s">
        <v>188</v>
      </c>
      <c r="E34" s="152" t="s">
        <v>152</v>
      </c>
      <c r="F34" s="148" t="s">
        <v>191</v>
      </c>
      <c r="G34" s="153">
        <f t="shared" si="3"/>
        <v>3</v>
      </c>
      <c r="H34" s="151">
        <f t="shared" si="3"/>
        <v>3</v>
      </c>
      <c r="I34" s="163">
        <v>3</v>
      </c>
      <c r="J34" s="160"/>
      <c r="K34" s="161"/>
      <c r="L34" s="161"/>
      <c r="M34" s="161"/>
      <c r="N34" s="161"/>
      <c r="O34" s="161"/>
      <c r="P34" s="161"/>
      <c r="Q34" s="161"/>
      <c r="R34" s="161"/>
    </row>
    <row r="35" s="137" customFormat="1" ht="13.5" spans="1:18">
      <c r="A35" s="146">
        <v>302</v>
      </c>
      <c r="B35" s="147" t="s">
        <v>164</v>
      </c>
      <c r="C35" s="148" t="s">
        <v>201</v>
      </c>
      <c r="D35" s="152" t="s">
        <v>188</v>
      </c>
      <c r="E35" s="152" t="s">
        <v>152</v>
      </c>
      <c r="F35" s="148" t="s">
        <v>191</v>
      </c>
      <c r="G35" s="153">
        <f t="shared" si="3"/>
        <v>9.2</v>
      </c>
      <c r="H35" s="151">
        <f t="shared" si="3"/>
        <v>9.2</v>
      </c>
      <c r="I35" s="163">
        <v>9.2</v>
      </c>
      <c r="J35" s="160"/>
      <c r="K35" s="161"/>
      <c r="L35" s="161"/>
      <c r="M35" s="161"/>
      <c r="N35" s="161"/>
      <c r="O35" s="161"/>
      <c r="P35" s="161"/>
      <c r="Q35" s="161"/>
      <c r="R35" s="161"/>
    </row>
    <row r="36" s="137" customFormat="1" ht="13.5" spans="1:18">
      <c r="A36" s="146">
        <v>302</v>
      </c>
      <c r="B36" s="147" t="s">
        <v>168</v>
      </c>
      <c r="C36" s="148" t="s">
        <v>202</v>
      </c>
      <c r="D36" s="152" t="s">
        <v>188</v>
      </c>
      <c r="E36" s="152" t="s">
        <v>152</v>
      </c>
      <c r="F36" s="148" t="s">
        <v>191</v>
      </c>
      <c r="G36" s="153">
        <f t="shared" si="3"/>
        <v>13</v>
      </c>
      <c r="H36" s="151">
        <f t="shared" si="3"/>
        <v>13</v>
      </c>
      <c r="I36" s="163">
        <v>13</v>
      </c>
      <c r="J36" s="160"/>
      <c r="K36" s="161"/>
      <c r="L36" s="161"/>
      <c r="M36" s="161"/>
      <c r="N36" s="161"/>
      <c r="O36" s="161"/>
      <c r="P36" s="161"/>
      <c r="Q36" s="161"/>
      <c r="R36" s="161"/>
    </row>
    <row r="37" s="137" customFormat="1" ht="13.5" spans="1:18">
      <c r="A37" s="146">
        <v>302</v>
      </c>
      <c r="B37" s="147">
        <v>11</v>
      </c>
      <c r="C37" s="148" t="s">
        <v>203</v>
      </c>
      <c r="D37" s="152" t="s">
        <v>188</v>
      </c>
      <c r="E37" s="152" t="s">
        <v>152</v>
      </c>
      <c r="F37" s="148" t="s">
        <v>191</v>
      </c>
      <c r="G37" s="153">
        <f t="shared" si="3"/>
        <v>11</v>
      </c>
      <c r="H37" s="151">
        <f t="shared" si="3"/>
        <v>11</v>
      </c>
      <c r="I37" s="163">
        <v>11</v>
      </c>
      <c r="J37" s="160"/>
      <c r="K37" s="161"/>
      <c r="L37" s="161"/>
      <c r="M37" s="161"/>
      <c r="N37" s="161"/>
      <c r="O37" s="161"/>
      <c r="P37" s="161"/>
      <c r="Q37" s="161"/>
      <c r="R37" s="161"/>
    </row>
    <row r="38" s="137" customFormat="1" ht="13.5" spans="1:18">
      <c r="A38" s="146">
        <v>302</v>
      </c>
      <c r="B38" s="147">
        <v>13</v>
      </c>
      <c r="C38" s="148" t="s">
        <v>204</v>
      </c>
      <c r="D38" s="152" t="s">
        <v>188</v>
      </c>
      <c r="E38" s="152" t="s">
        <v>205</v>
      </c>
      <c r="F38" s="148" t="s">
        <v>206</v>
      </c>
      <c r="G38" s="153">
        <f t="shared" si="3"/>
        <v>15</v>
      </c>
      <c r="H38" s="151">
        <f t="shared" si="3"/>
        <v>15</v>
      </c>
      <c r="I38" s="163">
        <v>15</v>
      </c>
      <c r="J38" s="160"/>
      <c r="K38" s="161"/>
      <c r="L38" s="161"/>
      <c r="M38" s="161"/>
      <c r="N38" s="161"/>
      <c r="O38" s="161"/>
      <c r="P38" s="161"/>
      <c r="Q38" s="161"/>
      <c r="R38" s="161"/>
    </row>
    <row r="39" s="137" customFormat="1" ht="13.5" spans="1:18">
      <c r="A39" s="146">
        <v>302</v>
      </c>
      <c r="B39" s="147">
        <v>14</v>
      </c>
      <c r="C39" s="148" t="s">
        <v>207</v>
      </c>
      <c r="D39" s="152" t="s">
        <v>188</v>
      </c>
      <c r="E39" s="152" t="s">
        <v>152</v>
      </c>
      <c r="F39" s="148" t="s">
        <v>191</v>
      </c>
      <c r="G39" s="153">
        <f t="shared" si="3"/>
        <v>3</v>
      </c>
      <c r="H39" s="151">
        <f t="shared" si="3"/>
        <v>3</v>
      </c>
      <c r="I39" s="163">
        <v>3</v>
      </c>
      <c r="J39" s="160"/>
      <c r="K39" s="161"/>
      <c r="L39" s="161"/>
      <c r="M39" s="161"/>
      <c r="N39" s="161"/>
      <c r="O39" s="161"/>
      <c r="P39" s="161"/>
      <c r="Q39" s="161"/>
      <c r="R39" s="161"/>
    </row>
    <row r="40" s="137" customFormat="1" ht="13.5" spans="1:18">
      <c r="A40" s="146">
        <v>302</v>
      </c>
      <c r="B40" s="147">
        <v>15</v>
      </c>
      <c r="C40" s="148" t="s">
        <v>208</v>
      </c>
      <c r="D40" s="152" t="s">
        <v>209</v>
      </c>
      <c r="E40" s="152" t="s">
        <v>210</v>
      </c>
      <c r="F40" s="148" t="s">
        <v>211</v>
      </c>
      <c r="G40" s="153">
        <f t="shared" si="3"/>
        <v>0.48</v>
      </c>
      <c r="H40" s="151">
        <f t="shared" si="3"/>
        <v>0.48</v>
      </c>
      <c r="I40" s="163">
        <v>0.48</v>
      </c>
      <c r="J40" s="160"/>
      <c r="K40" s="161"/>
      <c r="L40" s="161"/>
      <c r="M40" s="161"/>
      <c r="N40" s="161"/>
      <c r="O40" s="161"/>
      <c r="P40" s="161"/>
      <c r="Q40" s="161"/>
      <c r="R40" s="161"/>
    </row>
    <row r="41" s="137" customFormat="1" ht="13.5" spans="1:18">
      <c r="A41" s="146">
        <v>302</v>
      </c>
      <c r="B41" s="147">
        <v>16</v>
      </c>
      <c r="C41" s="148" t="s">
        <v>212</v>
      </c>
      <c r="D41" s="152" t="s">
        <v>213</v>
      </c>
      <c r="E41" s="152" t="s">
        <v>214</v>
      </c>
      <c r="F41" s="148" t="s">
        <v>215</v>
      </c>
      <c r="G41" s="153">
        <f t="shared" si="3"/>
        <v>5</v>
      </c>
      <c r="H41" s="151">
        <f t="shared" si="3"/>
        <v>5</v>
      </c>
      <c r="I41" s="163">
        <v>5</v>
      </c>
      <c r="J41" s="160"/>
      <c r="K41" s="161"/>
      <c r="L41" s="161"/>
      <c r="M41" s="161"/>
      <c r="N41" s="161"/>
      <c r="O41" s="161"/>
      <c r="P41" s="161"/>
      <c r="Q41" s="161"/>
      <c r="R41" s="161"/>
    </row>
    <row r="42" s="137" customFormat="1" ht="13.5" spans="1:18">
      <c r="A42" s="146">
        <v>302</v>
      </c>
      <c r="B42" s="147">
        <v>17</v>
      </c>
      <c r="C42" s="148" t="s">
        <v>216</v>
      </c>
      <c r="D42" s="152" t="s">
        <v>209</v>
      </c>
      <c r="E42" s="152" t="s">
        <v>217</v>
      </c>
      <c r="F42" s="148" t="s">
        <v>218</v>
      </c>
      <c r="G42" s="153">
        <f t="shared" si="3"/>
        <v>2.99</v>
      </c>
      <c r="H42" s="151">
        <f t="shared" si="3"/>
        <v>2.99</v>
      </c>
      <c r="I42" s="163">
        <v>2.99</v>
      </c>
      <c r="J42" s="160"/>
      <c r="K42" s="161"/>
      <c r="L42" s="161"/>
      <c r="M42" s="161"/>
      <c r="N42" s="161"/>
      <c r="O42" s="161"/>
      <c r="P42" s="161"/>
      <c r="Q42" s="161"/>
      <c r="R42" s="161"/>
    </row>
    <row r="43" s="137" customFormat="1" ht="13.5" spans="1:18">
      <c r="A43" s="146">
        <v>302</v>
      </c>
      <c r="B43" s="147" t="s">
        <v>219</v>
      </c>
      <c r="C43" s="148" t="s">
        <v>220</v>
      </c>
      <c r="D43" s="152" t="s">
        <v>213</v>
      </c>
      <c r="E43" s="152" t="s">
        <v>221</v>
      </c>
      <c r="F43" s="148" t="s">
        <v>222</v>
      </c>
      <c r="G43" s="153">
        <f t="shared" si="3"/>
        <v>0</v>
      </c>
      <c r="H43" s="151">
        <f t="shared" si="3"/>
        <v>0</v>
      </c>
      <c r="I43" s="151"/>
      <c r="J43" s="160"/>
      <c r="K43" s="161"/>
      <c r="L43" s="161"/>
      <c r="M43" s="161"/>
      <c r="N43" s="161"/>
      <c r="O43" s="161"/>
      <c r="P43" s="161"/>
      <c r="Q43" s="161"/>
      <c r="R43" s="161"/>
    </row>
    <row r="44" s="137" customFormat="1" ht="13.5" spans="1:18">
      <c r="A44" s="146">
        <v>302</v>
      </c>
      <c r="B44" s="147" t="s">
        <v>223</v>
      </c>
      <c r="C44" s="148" t="s">
        <v>224</v>
      </c>
      <c r="D44" s="152" t="s">
        <v>209</v>
      </c>
      <c r="E44" s="152" t="s">
        <v>221</v>
      </c>
      <c r="F44" s="148" t="s">
        <v>222</v>
      </c>
      <c r="G44" s="153">
        <f t="shared" si="3"/>
        <v>3</v>
      </c>
      <c r="H44" s="151">
        <f t="shared" si="3"/>
        <v>3</v>
      </c>
      <c r="I44" s="163">
        <v>3</v>
      </c>
      <c r="J44" s="160"/>
      <c r="K44" s="161"/>
      <c r="L44" s="161"/>
      <c r="M44" s="161"/>
      <c r="N44" s="161"/>
      <c r="O44" s="161"/>
      <c r="P44" s="161"/>
      <c r="Q44" s="161"/>
      <c r="R44" s="161"/>
    </row>
    <row r="45" s="137" customFormat="1" ht="13.5" spans="1:18">
      <c r="A45" s="146">
        <v>302</v>
      </c>
      <c r="B45" s="147" t="s">
        <v>225</v>
      </c>
      <c r="C45" s="148" t="s">
        <v>226</v>
      </c>
      <c r="D45" s="152" t="s">
        <v>213</v>
      </c>
      <c r="E45" s="152" t="s">
        <v>221</v>
      </c>
      <c r="F45" s="148" t="s">
        <v>222</v>
      </c>
      <c r="G45" s="153">
        <f t="shared" si="3"/>
        <v>0.51</v>
      </c>
      <c r="H45" s="151">
        <f t="shared" si="3"/>
        <v>0.51</v>
      </c>
      <c r="I45" s="163">
        <v>0.51</v>
      </c>
      <c r="J45" s="160"/>
      <c r="K45" s="161"/>
      <c r="L45" s="161"/>
      <c r="M45" s="161"/>
      <c r="N45" s="161"/>
      <c r="O45" s="161"/>
      <c r="P45" s="161"/>
      <c r="Q45" s="161"/>
      <c r="R45" s="161"/>
    </row>
    <row r="46" s="137" customFormat="1" ht="13.5" spans="1:18">
      <c r="A46" s="146">
        <v>302</v>
      </c>
      <c r="B46" s="147">
        <v>26</v>
      </c>
      <c r="C46" s="148" t="s">
        <v>227</v>
      </c>
      <c r="D46" s="152" t="s">
        <v>209</v>
      </c>
      <c r="E46" s="152" t="s">
        <v>76</v>
      </c>
      <c r="F46" s="148" t="s">
        <v>194</v>
      </c>
      <c r="G46" s="153">
        <f t="shared" si="3"/>
        <v>21</v>
      </c>
      <c r="H46" s="151">
        <f t="shared" si="3"/>
        <v>21</v>
      </c>
      <c r="I46" s="163">
        <v>21</v>
      </c>
      <c r="J46" s="160"/>
      <c r="K46" s="161"/>
      <c r="L46" s="161"/>
      <c r="M46" s="161"/>
      <c r="N46" s="161"/>
      <c r="O46" s="161"/>
      <c r="P46" s="161"/>
      <c r="Q46" s="161"/>
      <c r="R46" s="161"/>
    </row>
    <row r="47" s="137" customFormat="1" ht="13.5" spans="1:18">
      <c r="A47" s="146">
        <v>302</v>
      </c>
      <c r="B47" s="147" t="s">
        <v>228</v>
      </c>
      <c r="C47" s="148" t="s">
        <v>229</v>
      </c>
      <c r="D47" s="152" t="s">
        <v>213</v>
      </c>
      <c r="E47" s="152" t="s">
        <v>76</v>
      </c>
      <c r="F47" s="148" t="s">
        <v>194</v>
      </c>
      <c r="G47" s="153">
        <f t="shared" si="3"/>
        <v>5</v>
      </c>
      <c r="H47" s="151">
        <f t="shared" si="3"/>
        <v>5</v>
      </c>
      <c r="I47" s="163">
        <v>5</v>
      </c>
      <c r="J47" s="160"/>
      <c r="K47" s="161"/>
      <c r="L47" s="161"/>
      <c r="M47" s="161"/>
      <c r="N47" s="161"/>
      <c r="O47" s="161"/>
      <c r="P47" s="161"/>
      <c r="Q47" s="161"/>
      <c r="R47" s="161"/>
    </row>
    <row r="48" s="137" customFormat="1" ht="13.5" spans="1:18">
      <c r="A48" s="146">
        <v>302</v>
      </c>
      <c r="B48" s="147">
        <v>28</v>
      </c>
      <c r="C48" s="148" t="s">
        <v>230</v>
      </c>
      <c r="D48" s="152"/>
      <c r="E48" s="152"/>
      <c r="F48" s="148"/>
      <c r="G48" s="153">
        <f t="shared" si="3"/>
        <v>0</v>
      </c>
      <c r="H48" s="151">
        <f t="shared" si="3"/>
        <v>0</v>
      </c>
      <c r="I48" s="151"/>
      <c r="J48" s="160"/>
      <c r="K48" s="161"/>
      <c r="L48" s="161"/>
      <c r="M48" s="161"/>
      <c r="N48" s="161"/>
      <c r="O48" s="161"/>
      <c r="P48" s="161"/>
      <c r="Q48" s="161"/>
      <c r="R48" s="161"/>
    </row>
    <row r="49" s="137" customFormat="1" ht="13.5" spans="1:18">
      <c r="A49" s="146">
        <v>302</v>
      </c>
      <c r="B49" s="147">
        <v>29</v>
      </c>
      <c r="C49" s="148" t="s">
        <v>231</v>
      </c>
      <c r="D49" s="152" t="s">
        <v>213</v>
      </c>
      <c r="E49" s="152" t="s">
        <v>152</v>
      </c>
      <c r="F49" s="148" t="s">
        <v>191</v>
      </c>
      <c r="G49" s="153">
        <f t="shared" si="3"/>
        <v>35.97</v>
      </c>
      <c r="H49" s="151">
        <f t="shared" si="3"/>
        <v>35.97</v>
      </c>
      <c r="I49" s="163">
        <v>35.97</v>
      </c>
      <c r="J49" s="160"/>
      <c r="K49" s="161"/>
      <c r="L49" s="161"/>
      <c r="M49" s="161"/>
      <c r="N49" s="161"/>
      <c r="O49" s="161"/>
      <c r="P49" s="161"/>
      <c r="Q49" s="161"/>
      <c r="R49" s="161"/>
    </row>
    <row r="50" s="137" customFormat="1" ht="24" spans="1:18">
      <c r="A50" s="146">
        <v>302</v>
      </c>
      <c r="B50" s="147">
        <v>31</v>
      </c>
      <c r="C50" s="148" t="s">
        <v>232</v>
      </c>
      <c r="D50" s="152" t="s">
        <v>188</v>
      </c>
      <c r="E50" s="152" t="s">
        <v>233</v>
      </c>
      <c r="F50" s="148" t="s">
        <v>234</v>
      </c>
      <c r="G50" s="153">
        <f t="shared" si="3"/>
        <v>26</v>
      </c>
      <c r="H50" s="151">
        <f t="shared" si="3"/>
        <v>26</v>
      </c>
      <c r="I50" s="163">
        <v>26</v>
      </c>
      <c r="J50" s="160"/>
      <c r="K50" s="161"/>
      <c r="L50" s="161"/>
      <c r="M50" s="161"/>
      <c r="N50" s="161"/>
      <c r="O50" s="161"/>
      <c r="P50" s="161"/>
      <c r="Q50" s="161"/>
      <c r="R50" s="161"/>
    </row>
    <row r="51" s="137" customFormat="1" ht="13.5" spans="1:18">
      <c r="A51" s="146">
        <v>302</v>
      </c>
      <c r="B51" s="147">
        <v>39</v>
      </c>
      <c r="C51" s="148" t="s">
        <v>235</v>
      </c>
      <c r="D51" s="152" t="s">
        <v>213</v>
      </c>
      <c r="E51" s="152" t="s">
        <v>152</v>
      </c>
      <c r="F51" s="148" t="s">
        <v>191</v>
      </c>
      <c r="G51" s="153">
        <f t="shared" si="3"/>
        <v>184.04</v>
      </c>
      <c r="H51" s="151">
        <f t="shared" si="3"/>
        <v>184.04</v>
      </c>
      <c r="I51" s="163">
        <v>184.04</v>
      </c>
      <c r="J51" s="160"/>
      <c r="K51" s="161"/>
      <c r="L51" s="161"/>
      <c r="M51" s="161"/>
      <c r="N51" s="161"/>
      <c r="O51" s="161"/>
      <c r="P51" s="161"/>
      <c r="Q51" s="161"/>
      <c r="R51" s="161"/>
    </row>
    <row r="52" s="137" customFormat="1" ht="24" spans="1:18">
      <c r="A52" s="146">
        <v>302</v>
      </c>
      <c r="B52" s="147">
        <v>99</v>
      </c>
      <c r="C52" s="148" t="s">
        <v>236</v>
      </c>
      <c r="D52" s="152" t="s">
        <v>188</v>
      </c>
      <c r="E52" s="152" t="s">
        <v>186</v>
      </c>
      <c r="F52" s="148" t="s">
        <v>237</v>
      </c>
      <c r="G52" s="153">
        <f t="shared" si="3"/>
        <v>20</v>
      </c>
      <c r="H52" s="151">
        <f t="shared" si="3"/>
        <v>20</v>
      </c>
      <c r="I52" s="163">
        <v>20</v>
      </c>
      <c r="J52" s="160"/>
      <c r="K52" s="161"/>
      <c r="L52" s="161"/>
      <c r="M52" s="161"/>
      <c r="N52" s="161"/>
      <c r="O52" s="161"/>
      <c r="P52" s="161"/>
      <c r="Q52" s="161"/>
      <c r="R52" s="161"/>
    </row>
    <row r="53" s="137" customFormat="1" ht="24" spans="1:18">
      <c r="A53" s="146">
        <v>303</v>
      </c>
      <c r="B53" s="147"/>
      <c r="C53" s="148" t="s">
        <v>238</v>
      </c>
      <c r="D53" s="152" t="s">
        <v>239</v>
      </c>
      <c r="E53" s="152"/>
      <c r="F53" s="148" t="s">
        <v>238</v>
      </c>
      <c r="G53" s="153">
        <f>G54+G55+G56+G57+G58+G59+G60</f>
        <v>201.28</v>
      </c>
      <c r="H53" s="153">
        <f>H54+H55+H56+H57+H58+H59+H60</f>
        <v>201.28</v>
      </c>
      <c r="I53" s="153">
        <f>I54+I55+I56+I57+I58+I59+I60</f>
        <v>201.28</v>
      </c>
      <c r="J53" s="160"/>
      <c r="K53" s="161"/>
      <c r="L53" s="161"/>
      <c r="M53" s="161"/>
      <c r="N53" s="161"/>
      <c r="O53" s="161"/>
      <c r="P53" s="161"/>
      <c r="Q53" s="161"/>
      <c r="R53" s="161"/>
    </row>
    <row r="54" s="137" customFormat="1" ht="13.5" spans="1:18">
      <c r="A54" s="146">
        <v>303</v>
      </c>
      <c r="B54" s="147" t="s">
        <v>72</v>
      </c>
      <c r="C54" s="148" t="s">
        <v>240</v>
      </c>
      <c r="D54" s="152" t="s">
        <v>239</v>
      </c>
      <c r="E54" s="152" t="s">
        <v>241</v>
      </c>
      <c r="F54" s="148" t="s">
        <v>242</v>
      </c>
      <c r="G54" s="153">
        <f t="shared" si="3"/>
        <v>35.5</v>
      </c>
      <c r="H54" s="151">
        <f t="shared" si="3"/>
        <v>35.5</v>
      </c>
      <c r="I54" s="163">
        <v>35.5</v>
      </c>
      <c r="J54" s="160"/>
      <c r="K54" s="161"/>
      <c r="L54" s="161"/>
      <c r="M54" s="161"/>
      <c r="N54" s="161"/>
      <c r="O54" s="161"/>
      <c r="P54" s="161"/>
      <c r="Q54" s="161"/>
      <c r="R54" s="161"/>
    </row>
    <row r="55" s="137" customFormat="1" ht="13.5" spans="1:18">
      <c r="A55" s="146">
        <v>303</v>
      </c>
      <c r="B55" s="147" t="s">
        <v>51</v>
      </c>
      <c r="C55" s="148" t="s">
        <v>243</v>
      </c>
      <c r="D55" s="152" t="s">
        <v>239</v>
      </c>
      <c r="E55" s="152" t="s">
        <v>241</v>
      </c>
      <c r="F55" s="148" t="s">
        <v>242</v>
      </c>
      <c r="G55" s="153">
        <f t="shared" si="3"/>
        <v>120.92</v>
      </c>
      <c r="H55" s="151">
        <f t="shared" si="3"/>
        <v>120.92</v>
      </c>
      <c r="I55" s="163">
        <v>120.92</v>
      </c>
      <c r="J55" s="160"/>
      <c r="K55" s="161"/>
      <c r="L55" s="161"/>
      <c r="M55" s="161"/>
      <c r="N55" s="161"/>
      <c r="O55" s="161"/>
      <c r="P55" s="161"/>
      <c r="Q55" s="161"/>
      <c r="R55" s="161"/>
    </row>
    <row r="56" s="137" customFormat="1" ht="13.5" spans="1:18">
      <c r="A56" s="146">
        <v>303</v>
      </c>
      <c r="B56" s="147" t="s">
        <v>195</v>
      </c>
      <c r="C56" s="148" t="s">
        <v>244</v>
      </c>
      <c r="D56" s="152"/>
      <c r="E56" s="152"/>
      <c r="F56" s="148"/>
      <c r="G56" s="153">
        <f t="shared" si="3"/>
        <v>0</v>
      </c>
      <c r="H56" s="151">
        <f t="shared" si="3"/>
        <v>0</v>
      </c>
      <c r="I56" s="151"/>
      <c r="J56" s="160"/>
      <c r="K56" s="161"/>
      <c r="L56" s="161"/>
      <c r="M56" s="161"/>
      <c r="N56" s="161"/>
      <c r="O56" s="161"/>
      <c r="P56" s="161"/>
      <c r="Q56" s="161"/>
      <c r="R56" s="161"/>
    </row>
    <row r="57" s="137" customFormat="1" ht="13.5" spans="1:18">
      <c r="A57" s="146">
        <v>303</v>
      </c>
      <c r="B57" s="147" t="s">
        <v>76</v>
      </c>
      <c r="C57" s="148" t="s">
        <v>245</v>
      </c>
      <c r="D57" s="152" t="s">
        <v>239</v>
      </c>
      <c r="E57" s="152" t="s">
        <v>152</v>
      </c>
      <c r="F57" s="148" t="s">
        <v>246</v>
      </c>
      <c r="G57" s="153">
        <f t="shared" si="3"/>
        <v>44.86</v>
      </c>
      <c r="H57" s="151">
        <f t="shared" si="3"/>
        <v>44.86</v>
      </c>
      <c r="I57" s="163">
        <v>44.86</v>
      </c>
      <c r="J57" s="160"/>
      <c r="K57" s="161"/>
      <c r="L57" s="161"/>
      <c r="M57" s="161"/>
      <c r="N57" s="161"/>
      <c r="O57" s="161"/>
      <c r="P57" s="161"/>
      <c r="Q57" s="161"/>
      <c r="R57" s="161"/>
    </row>
    <row r="58" s="137" customFormat="1" ht="13.5" spans="1:18">
      <c r="A58" s="146">
        <v>303</v>
      </c>
      <c r="B58" s="147" t="s">
        <v>164</v>
      </c>
      <c r="C58" s="148" t="s">
        <v>247</v>
      </c>
      <c r="D58" s="152"/>
      <c r="E58" s="152"/>
      <c r="F58" s="148"/>
      <c r="G58" s="153">
        <f t="shared" si="3"/>
        <v>0</v>
      </c>
      <c r="H58" s="151">
        <f t="shared" si="3"/>
        <v>0</v>
      </c>
      <c r="I58" s="151"/>
      <c r="J58" s="160"/>
      <c r="K58" s="161"/>
      <c r="L58" s="161"/>
      <c r="M58" s="161"/>
      <c r="N58" s="161"/>
      <c r="O58" s="161"/>
      <c r="P58" s="161"/>
      <c r="Q58" s="161"/>
      <c r="R58" s="161"/>
    </row>
    <row r="59" s="137" customFormat="1" ht="13.5" spans="1:18">
      <c r="A59" s="146">
        <v>303</v>
      </c>
      <c r="B59" s="147" t="s">
        <v>168</v>
      </c>
      <c r="C59" s="148" t="s">
        <v>248</v>
      </c>
      <c r="D59" s="152" t="s">
        <v>239</v>
      </c>
      <c r="E59" s="152" t="s">
        <v>152</v>
      </c>
      <c r="F59" s="148" t="s">
        <v>246</v>
      </c>
      <c r="G59" s="153">
        <f t="shared" si="3"/>
        <v>0</v>
      </c>
      <c r="H59" s="151">
        <f t="shared" si="3"/>
        <v>0</v>
      </c>
      <c r="I59" s="151"/>
      <c r="J59" s="160"/>
      <c r="K59" s="161"/>
      <c r="L59" s="161"/>
      <c r="M59" s="161"/>
      <c r="N59" s="161"/>
      <c r="O59" s="161"/>
      <c r="P59" s="161"/>
      <c r="Q59" s="161"/>
      <c r="R59" s="161"/>
    </row>
    <row r="60" s="137" customFormat="1" ht="24" spans="1:18">
      <c r="A60" s="146">
        <v>303</v>
      </c>
      <c r="B60" s="147">
        <v>99</v>
      </c>
      <c r="C60" s="148" t="s">
        <v>249</v>
      </c>
      <c r="D60" s="152" t="s">
        <v>239</v>
      </c>
      <c r="E60" s="152" t="s">
        <v>186</v>
      </c>
      <c r="F60" s="148" t="s">
        <v>250</v>
      </c>
      <c r="G60" s="153">
        <f t="shared" si="3"/>
        <v>0</v>
      </c>
      <c r="H60" s="151">
        <f t="shared" si="3"/>
        <v>0</v>
      </c>
      <c r="I60" s="151"/>
      <c r="J60" s="160"/>
      <c r="K60" s="161"/>
      <c r="L60" s="161"/>
      <c r="M60" s="161"/>
      <c r="N60" s="161"/>
      <c r="O60" s="161"/>
      <c r="P60" s="161"/>
      <c r="Q60" s="161"/>
      <c r="R60" s="161"/>
    </row>
    <row r="61" s="137" customFormat="1" ht="13.5" spans="1:18">
      <c r="A61" s="146"/>
      <c r="B61" s="147"/>
      <c r="C61" s="148"/>
      <c r="D61" s="152"/>
      <c r="E61" s="152"/>
      <c r="F61" s="148" t="s">
        <v>251</v>
      </c>
      <c r="G61" s="153" t="str">
        <f t="shared" si="3"/>
        <v>320</v>
      </c>
      <c r="H61" s="151" t="str">
        <f t="shared" si="3"/>
        <v>320</v>
      </c>
      <c r="I61" s="151" t="s">
        <v>252</v>
      </c>
      <c r="J61" s="160"/>
      <c r="K61" s="161"/>
      <c r="L61" s="161"/>
      <c r="M61" s="161"/>
      <c r="N61" s="161"/>
      <c r="O61" s="161"/>
      <c r="P61" s="161"/>
      <c r="Q61" s="161"/>
      <c r="R61" s="161"/>
    </row>
    <row r="62" s="137" customFormat="1" ht="13.5" spans="1:18">
      <c r="A62" s="146"/>
      <c r="B62" s="147"/>
      <c r="C62" s="148"/>
      <c r="D62" s="152"/>
      <c r="E62" s="152"/>
      <c r="F62" s="148" t="s">
        <v>251</v>
      </c>
      <c r="G62" s="153" t="str">
        <f t="shared" si="3"/>
        <v>3</v>
      </c>
      <c r="H62" s="151" t="str">
        <f t="shared" si="3"/>
        <v>3</v>
      </c>
      <c r="I62" s="151" t="s">
        <v>253</v>
      </c>
      <c r="J62" s="160"/>
      <c r="K62" s="161"/>
      <c r="L62" s="161"/>
      <c r="M62" s="161"/>
      <c r="N62" s="161"/>
      <c r="O62" s="161"/>
      <c r="P62" s="161"/>
      <c r="Q62" s="161"/>
      <c r="R62" s="161"/>
    </row>
    <row r="63" s="137" customFormat="1" ht="13.5" spans="1:18">
      <c r="A63" s="146">
        <v>310</v>
      </c>
      <c r="B63" s="147"/>
      <c r="C63" s="156" t="s">
        <v>91</v>
      </c>
      <c r="D63" s="157" t="s">
        <v>254</v>
      </c>
      <c r="E63" s="157"/>
      <c r="F63" s="156" t="s">
        <v>255</v>
      </c>
      <c r="G63" s="153">
        <f t="shared" si="3"/>
        <v>35</v>
      </c>
      <c r="H63" s="151">
        <f t="shared" si="3"/>
        <v>35</v>
      </c>
      <c r="I63" s="151">
        <f>I64+I65+I66+I67</f>
        <v>35</v>
      </c>
      <c r="J63" s="160"/>
      <c r="K63" s="161"/>
      <c r="L63" s="161"/>
      <c r="M63" s="161"/>
      <c r="N63" s="161"/>
      <c r="O63" s="161"/>
      <c r="P63" s="161"/>
      <c r="Q63" s="161"/>
      <c r="R63" s="161"/>
    </row>
    <row r="64" s="137" customFormat="1" ht="13.5" spans="1:18">
      <c r="A64" s="146">
        <v>310</v>
      </c>
      <c r="B64" s="147" t="s">
        <v>256</v>
      </c>
      <c r="C64" s="156" t="s">
        <v>257</v>
      </c>
      <c r="D64" s="157" t="s">
        <v>254</v>
      </c>
      <c r="E64" s="157" t="s">
        <v>198</v>
      </c>
      <c r="F64" s="156" t="s">
        <v>258</v>
      </c>
      <c r="G64" s="153">
        <f t="shared" ref="G64:H101" si="5">H64</f>
        <v>20</v>
      </c>
      <c r="H64" s="151">
        <f t="shared" si="5"/>
        <v>20</v>
      </c>
      <c r="I64" s="163">
        <v>20</v>
      </c>
      <c r="J64" s="160"/>
      <c r="K64" s="161"/>
      <c r="L64" s="161"/>
      <c r="M64" s="161"/>
      <c r="N64" s="161"/>
      <c r="O64" s="161"/>
      <c r="P64" s="161"/>
      <c r="Q64" s="161"/>
      <c r="R64" s="161"/>
    </row>
    <row r="65" s="137" customFormat="1" ht="13.5" spans="1:18">
      <c r="A65" s="146">
        <v>310</v>
      </c>
      <c r="B65" s="147" t="s">
        <v>259</v>
      </c>
      <c r="C65" s="156" t="s">
        <v>260</v>
      </c>
      <c r="D65" s="157" t="s">
        <v>254</v>
      </c>
      <c r="E65" s="157" t="s">
        <v>198</v>
      </c>
      <c r="F65" s="156" t="s">
        <v>258</v>
      </c>
      <c r="G65" s="153">
        <f t="shared" si="5"/>
        <v>10</v>
      </c>
      <c r="H65" s="151">
        <f t="shared" si="5"/>
        <v>10</v>
      </c>
      <c r="I65" s="163">
        <v>10</v>
      </c>
      <c r="J65" s="160"/>
      <c r="K65" s="161"/>
      <c r="L65" s="161"/>
      <c r="M65" s="161"/>
      <c r="N65" s="161"/>
      <c r="O65" s="161"/>
      <c r="P65" s="161"/>
      <c r="Q65" s="161"/>
      <c r="R65" s="161"/>
    </row>
    <row r="66" s="137" customFormat="1" ht="13.5" spans="1:18">
      <c r="A66" s="146">
        <v>310</v>
      </c>
      <c r="B66" s="147" t="s">
        <v>261</v>
      </c>
      <c r="C66" s="156" t="s">
        <v>262</v>
      </c>
      <c r="D66" s="157" t="s">
        <v>254</v>
      </c>
      <c r="E66" s="157" t="s">
        <v>158</v>
      </c>
      <c r="F66" s="156" t="s">
        <v>263</v>
      </c>
      <c r="G66" s="153">
        <f t="shared" si="5"/>
        <v>0</v>
      </c>
      <c r="H66" s="151">
        <f t="shared" si="5"/>
        <v>0</v>
      </c>
      <c r="I66" s="151"/>
      <c r="J66" s="160"/>
      <c r="K66" s="161"/>
      <c r="L66" s="161"/>
      <c r="M66" s="161"/>
      <c r="N66" s="161"/>
      <c r="O66" s="161"/>
      <c r="P66" s="161"/>
      <c r="Q66" s="161"/>
      <c r="R66" s="161"/>
    </row>
    <row r="67" s="137" customFormat="1" ht="13.5" spans="1:18">
      <c r="A67" s="146">
        <v>310</v>
      </c>
      <c r="B67" s="147">
        <v>99</v>
      </c>
      <c r="C67" s="156" t="s">
        <v>264</v>
      </c>
      <c r="D67" s="157" t="s">
        <v>254</v>
      </c>
      <c r="E67" s="157" t="s">
        <v>59</v>
      </c>
      <c r="F67" s="156" t="s">
        <v>265</v>
      </c>
      <c r="G67" s="153">
        <f t="shared" si="5"/>
        <v>5</v>
      </c>
      <c r="H67" s="151">
        <f t="shared" si="5"/>
        <v>5</v>
      </c>
      <c r="I67" s="151">
        <v>5</v>
      </c>
      <c r="J67" s="160"/>
      <c r="K67" s="161"/>
      <c r="L67" s="161"/>
      <c r="M67" s="161"/>
      <c r="N67" s="161"/>
      <c r="O67" s="161"/>
      <c r="P67" s="161"/>
      <c r="Q67" s="161"/>
      <c r="R67" s="161"/>
    </row>
    <row r="68" s="138" customFormat="1" ht="17.25" customHeight="1" spans="1:18">
      <c r="A68" s="164"/>
      <c r="B68" s="165"/>
      <c r="C68" s="166" t="s">
        <v>74</v>
      </c>
      <c r="D68" s="167"/>
      <c r="E68" s="167"/>
      <c r="F68" s="166"/>
      <c r="G68" s="168">
        <f t="shared" si="5"/>
        <v>2359.31</v>
      </c>
      <c r="H68" s="145">
        <f t="shared" si="5"/>
        <v>2359.31</v>
      </c>
      <c r="I68" s="145">
        <f>I69+I70+I71+I72+I73+I74+I75+I76+I77+I78+I79+I80+I81+I82+I83+I84+I85+I86+I87+I88+I89+I90+I91+I92+I93+I95+I96+I94+I97+I98+I99+I100+I101</f>
        <v>2359.31</v>
      </c>
      <c r="J68" s="175"/>
      <c r="K68" s="174"/>
      <c r="L68" s="174"/>
      <c r="M68" s="174"/>
      <c r="N68" s="174"/>
      <c r="O68" s="174"/>
      <c r="P68" s="174"/>
      <c r="Q68" s="174"/>
      <c r="R68" s="174"/>
    </row>
    <row r="69" s="137" customFormat="1" ht="13.5" spans="1:18">
      <c r="A69" s="169" t="s">
        <v>266</v>
      </c>
      <c r="B69" s="169" t="s">
        <v>72</v>
      </c>
      <c r="C69" s="170" t="s">
        <v>267</v>
      </c>
      <c r="D69" s="171" t="s">
        <v>178</v>
      </c>
      <c r="E69" s="171" t="s">
        <v>72</v>
      </c>
      <c r="F69" s="172" t="s">
        <v>153</v>
      </c>
      <c r="G69" s="153">
        <f t="shared" si="5"/>
        <v>227.5</v>
      </c>
      <c r="H69" s="173">
        <f t="shared" si="5"/>
        <v>227.5</v>
      </c>
      <c r="I69" s="179">
        <v>227.5</v>
      </c>
      <c r="J69" s="160"/>
      <c r="K69" s="161"/>
      <c r="L69" s="161"/>
      <c r="M69" s="161"/>
      <c r="N69" s="161"/>
      <c r="O69" s="161"/>
      <c r="P69" s="161"/>
      <c r="Q69" s="161"/>
      <c r="R69" s="161"/>
    </row>
    <row r="70" s="137" customFormat="1" ht="13.5" spans="1:18">
      <c r="A70" s="169" t="s">
        <v>266</v>
      </c>
      <c r="B70" s="169" t="s">
        <v>51</v>
      </c>
      <c r="C70" s="170" t="s">
        <v>268</v>
      </c>
      <c r="D70" s="171" t="s">
        <v>178</v>
      </c>
      <c r="E70" s="171" t="s">
        <v>72</v>
      </c>
      <c r="F70" s="172" t="s">
        <v>153</v>
      </c>
      <c r="G70" s="153">
        <f t="shared" si="5"/>
        <v>175.1</v>
      </c>
      <c r="H70" s="173">
        <f t="shared" si="5"/>
        <v>175.1</v>
      </c>
      <c r="I70" s="180">
        <v>175.1</v>
      </c>
      <c r="J70" s="160"/>
      <c r="K70" s="161"/>
      <c r="L70" s="161"/>
      <c r="M70" s="161"/>
      <c r="N70" s="161"/>
      <c r="O70" s="161"/>
      <c r="P70" s="161"/>
      <c r="Q70" s="161"/>
      <c r="R70" s="161"/>
    </row>
    <row r="71" s="137" customFormat="1" ht="13.5" spans="1:18">
      <c r="A71" s="169" t="s">
        <v>266</v>
      </c>
      <c r="B71" s="169" t="s">
        <v>158</v>
      </c>
      <c r="C71" s="170" t="s">
        <v>269</v>
      </c>
      <c r="D71" s="171" t="s">
        <v>178</v>
      </c>
      <c r="E71" s="171" t="s">
        <v>72</v>
      </c>
      <c r="F71" s="172" t="s">
        <v>153</v>
      </c>
      <c r="G71" s="153">
        <f t="shared" si="5"/>
        <v>180</v>
      </c>
      <c r="H71" s="173">
        <f t="shared" si="5"/>
        <v>180</v>
      </c>
      <c r="I71" s="179">
        <v>180</v>
      </c>
      <c r="J71" s="161"/>
      <c r="K71" s="161"/>
      <c r="L71" s="161"/>
      <c r="M71" s="161"/>
      <c r="N71" s="161"/>
      <c r="O71" s="161"/>
      <c r="P71" s="161"/>
      <c r="Q71" s="161"/>
      <c r="R71" s="161"/>
    </row>
    <row r="72" s="137" customFormat="1" ht="13.5" spans="1:18">
      <c r="A72" s="169" t="s">
        <v>266</v>
      </c>
      <c r="B72" s="169" t="s">
        <v>195</v>
      </c>
      <c r="C72" s="170" t="s">
        <v>270</v>
      </c>
      <c r="D72" s="171" t="s">
        <v>178</v>
      </c>
      <c r="E72" s="171" t="s">
        <v>51</v>
      </c>
      <c r="F72" s="172" t="s">
        <v>167</v>
      </c>
      <c r="G72" s="153">
        <f t="shared" si="5"/>
        <v>4</v>
      </c>
      <c r="H72" s="173">
        <f t="shared" si="5"/>
        <v>4</v>
      </c>
      <c r="I72" s="179">
        <v>4</v>
      </c>
      <c r="J72" s="161"/>
      <c r="K72" s="161"/>
      <c r="L72" s="161"/>
      <c r="M72" s="161"/>
      <c r="N72" s="161"/>
      <c r="O72" s="161"/>
      <c r="P72" s="161"/>
      <c r="Q72" s="161"/>
      <c r="R72" s="161"/>
    </row>
    <row r="73" s="137" customFormat="1" ht="24" spans="1:18">
      <c r="A73" s="169" t="s">
        <v>266</v>
      </c>
      <c r="B73" s="169" t="s">
        <v>164</v>
      </c>
      <c r="C73" s="170" t="s">
        <v>271</v>
      </c>
      <c r="D73" s="171" t="s">
        <v>178</v>
      </c>
      <c r="E73" s="171" t="s">
        <v>51</v>
      </c>
      <c r="F73" s="172" t="s">
        <v>167</v>
      </c>
      <c r="G73" s="153">
        <f t="shared" si="5"/>
        <v>68.15</v>
      </c>
      <c r="H73" s="173">
        <f t="shared" si="5"/>
        <v>68.15</v>
      </c>
      <c r="I73" s="179">
        <v>68.15</v>
      </c>
      <c r="J73" s="161"/>
      <c r="K73" s="161"/>
      <c r="L73" s="161"/>
      <c r="M73" s="161"/>
      <c r="N73" s="161"/>
      <c r="O73" s="161"/>
      <c r="P73" s="161"/>
      <c r="Q73" s="161"/>
      <c r="R73" s="161"/>
    </row>
    <row r="74" s="137" customFormat="1" ht="13.5" spans="1:18">
      <c r="A74" s="169" t="s">
        <v>266</v>
      </c>
      <c r="B74" s="169" t="s">
        <v>176</v>
      </c>
      <c r="C74" s="170" t="s">
        <v>272</v>
      </c>
      <c r="D74" s="171" t="s">
        <v>178</v>
      </c>
      <c r="E74" s="171" t="s">
        <v>51</v>
      </c>
      <c r="F74" s="172" t="s">
        <v>167</v>
      </c>
      <c r="G74" s="153">
        <f t="shared" si="5"/>
        <v>32.75</v>
      </c>
      <c r="H74" s="173">
        <f t="shared" si="5"/>
        <v>32.75</v>
      </c>
      <c r="I74" s="179">
        <v>32.75</v>
      </c>
      <c r="J74" s="161"/>
      <c r="K74" s="161"/>
      <c r="L74" s="161"/>
      <c r="M74" s="161"/>
      <c r="N74" s="161"/>
      <c r="O74" s="161"/>
      <c r="P74" s="161"/>
      <c r="Q74" s="161"/>
      <c r="R74" s="161"/>
    </row>
    <row r="75" s="137" customFormat="1" ht="13.5" spans="1:18">
      <c r="A75" s="169" t="s">
        <v>266</v>
      </c>
      <c r="B75" s="169" t="s">
        <v>176</v>
      </c>
      <c r="C75" s="170" t="s">
        <v>73</v>
      </c>
      <c r="D75" s="171" t="s">
        <v>178</v>
      </c>
      <c r="E75" s="171" t="s">
        <v>158</v>
      </c>
      <c r="F75" s="172" t="s">
        <v>73</v>
      </c>
      <c r="G75" s="153">
        <f t="shared" si="5"/>
        <v>52.1</v>
      </c>
      <c r="H75" s="173">
        <f t="shared" si="5"/>
        <v>52.1</v>
      </c>
      <c r="I75" s="179">
        <v>52.1</v>
      </c>
      <c r="J75" s="161"/>
      <c r="K75" s="161"/>
      <c r="L75" s="161"/>
      <c r="M75" s="161"/>
      <c r="N75" s="161"/>
      <c r="O75" s="161"/>
      <c r="P75" s="161"/>
      <c r="Q75" s="161"/>
      <c r="R75" s="161"/>
    </row>
    <row r="76" s="137" customFormat="1" ht="24" spans="1:18">
      <c r="A76" s="169" t="s">
        <v>266</v>
      </c>
      <c r="B76" s="169" t="s">
        <v>59</v>
      </c>
      <c r="C76" s="170" t="s">
        <v>187</v>
      </c>
      <c r="D76" s="171" t="s">
        <v>178</v>
      </c>
      <c r="E76" s="171" t="s">
        <v>59</v>
      </c>
      <c r="F76" s="172" t="s">
        <v>187</v>
      </c>
      <c r="G76" s="153" t="str">
        <f t="shared" si="5"/>
        <v>210</v>
      </c>
      <c r="H76" s="173" t="str">
        <f t="shared" si="5"/>
        <v>210</v>
      </c>
      <c r="I76" s="181" t="s">
        <v>94</v>
      </c>
      <c r="J76" s="161"/>
      <c r="K76" s="161"/>
      <c r="L76" s="161"/>
      <c r="M76" s="161"/>
      <c r="N76" s="161"/>
      <c r="O76" s="161"/>
      <c r="P76" s="161"/>
      <c r="Q76" s="161"/>
      <c r="R76" s="161"/>
    </row>
    <row r="77" s="137" customFormat="1" ht="13.5" spans="1:18">
      <c r="A77" s="169" t="s">
        <v>273</v>
      </c>
      <c r="B77" s="169" t="s">
        <v>72</v>
      </c>
      <c r="C77" s="170" t="s">
        <v>274</v>
      </c>
      <c r="D77" s="171" t="s">
        <v>209</v>
      </c>
      <c r="E77" s="171" t="s">
        <v>72</v>
      </c>
      <c r="F77" s="172" t="s">
        <v>191</v>
      </c>
      <c r="G77" s="153">
        <f t="shared" si="5"/>
        <v>85</v>
      </c>
      <c r="H77" s="173">
        <f t="shared" si="5"/>
        <v>85</v>
      </c>
      <c r="I77" s="181">
        <v>85</v>
      </c>
      <c r="J77" s="161"/>
      <c r="K77" s="161"/>
      <c r="L77" s="161"/>
      <c r="M77" s="161"/>
      <c r="N77" s="161"/>
      <c r="O77" s="161"/>
      <c r="P77" s="161"/>
      <c r="Q77" s="161"/>
      <c r="R77" s="161"/>
    </row>
    <row r="78" s="137" customFormat="1" ht="13.5" spans="1:18">
      <c r="A78" s="169" t="s">
        <v>273</v>
      </c>
      <c r="B78" s="169" t="s">
        <v>51</v>
      </c>
      <c r="C78" s="170" t="s">
        <v>275</v>
      </c>
      <c r="D78" s="171" t="s">
        <v>209</v>
      </c>
      <c r="E78" s="171" t="s">
        <v>72</v>
      </c>
      <c r="F78" s="172" t="s">
        <v>191</v>
      </c>
      <c r="G78" s="153">
        <f t="shared" si="5"/>
        <v>15</v>
      </c>
      <c r="H78" s="173">
        <f t="shared" si="5"/>
        <v>15</v>
      </c>
      <c r="I78" s="182">
        <v>15</v>
      </c>
      <c r="J78" s="161"/>
      <c r="K78" s="161"/>
      <c r="L78" s="161"/>
      <c r="M78" s="161"/>
      <c r="N78" s="161"/>
      <c r="O78" s="161"/>
      <c r="P78" s="161"/>
      <c r="Q78" s="161"/>
      <c r="R78" s="161"/>
    </row>
    <row r="79" s="137" customFormat="1" ht="13.5" spans="1:18">
      <c r="A79" s="169" t="s">
        <v>273</v>
      </c>
      <c r="B79" s="169" t="s">
        <v>158</v>
      </c>
      <c r="C79" s="170" t="s">
        <v>276</v>
      </c>
      <c r="D79" s="171" t="s">
        <v>209</v>
      </c>
      <c r="E79" s="171" t="s">
        <v>72</v>
      </c>
      <c r="F79" s="172" t="s">
        <v>191</v>
      </c>
      <c r="G79" s="153">
        <f t="shared" si="5"/>
        <v>40</v>
      </c>
      <c r="H79" s="173">
        <f t="shared" si="5"/>
        <v>40</v>
      </c>
      <c r="I79" s="182">
        <v>40</v>
      </c>
      <c r="J79" s="161"/>
      <c r="K79" s="161"/>
      <c r="L79" s="161"/>
      <c r="M79" s="161"/>
      <c r="N79" s="161"/>
      <c r="O79" s="161"/>
      <c r="P79" s="161"/>
      <c r="Q79" s="161"/>
      <c r="R79" s="161"/>
    </row>
    <row r="80" s="137" customFormat="1" ht="13.5" spans="1:18">
      <c r="A80" s="169" t="s">
        <v>273</v>
      </c>
      <c r="B80" s="169" t="s">
        <v>195</v>
      </c>
      <c r="C80" s="170" t="s">
        <v>277</v>
      </c>
      <c r="D80" s="171" t="s">
        <v>209</v>
      </c>
      <c r="E80" s="171" t="s">
        <v>72</v>
      </c>
      <c r="F80" s="172" t="s">
        <v>191</v>
      </c>
      <c r="G80" s="153">
        <f t="shared" si="5"/>
        <v>3</v>
      </c>
      <c r="H80" s="173">
        <f t="shared" si="5"/>
        <v>3</v>
      </c>
      <c r="I80" s="182">
        <v>3</v>
      </c>
      <c r="J80" s="161"/>
      <c r="K80" s="161"/>
      <c r="L80" s="161"/>
      <c r="M80" s="161"/>
      <c r="N80" s="161"/>
      <c r="O80" s="161"/>
      <c r="P80" s="161"/>
      <c r="Q80" s="161"/>
      <c r="R80" s="161"/>
    </row>
    <row r="81" s="137" customFormat="1" ht="13.5" spans="1:18">
      <c r="A81" s="169" t="s">
        <v>273</v>
      </c>
      <c r="B81" s="169" t="s">
        <v>76</v>
      </c>
      <c r="C81" s="170" t="s">
        <v>278</v>
      </c>
      <c r="D81" s="171" t="s">
        <v>209</v>
      </c>
      <c r="E81" s="171" t="s">
        <v>72</v>
      </c>
      <c r="F81" s="172" t="s">
        <v>191</v>
      </c>
      <c r="G81" s="153">
        <f t="shared" si="5"/>
        <v>4</v>
      </c>
      <c r="H81" s="173">
        <f t="shared" si="5"/>
        <v>4</v>
      </c>
      <c r="I81" s="182">
        <v>4</v>
      </c>
      <c r="J81" s="161"/>
      <c r="K81" s="161"/>
      <c r="L81" s="161"/>
      <c r="M81" s="161"/>
      <c r="N81" s="161"/>
      <c r="O81" s="161"/>
      <c r="P81" s="161"/>
      <c r="Q81" s="161"/>
      <c r="R81" s="161"/>
    </row>
    <row r="82" s="137" customFormat="1" ht="13.5" spans="1:18">
      <c r="A82" s="169" t="s">
        <v>273</v>
      </c>
      <c r="B82" s="169" t="s">
        <v>198</v>
      </c>
      <c r="C82" s="170" t="s">
        <v>279</v>
      </c>
      <c r="D82" s="171" t="s">
        <v>209</v>
      </c>
      <c r="E82" s="171" t="s">
        <v>72</v>
      </c>
      <c r="F82" s="172" t="s">
        <v>191</v>
      </c>
      <c r="G82" s="153">
        <f t="shared" si="5"/>
        <v>35</v>
      </c>
      <c r="H82" s="173">
        <f t="shared" si="5"/>
        <v>35</v>
      </c>
      <c r="I82" s="182">
        <v>35</v>
      </c>
      <c r="J82" s="161"/>
      <c r="K82" s="161"/>
      <c r="L82" s="161"/>
      <c r="M82" s="161"/>
      <c r="N82" s="161"/>
      <c r="O82" s="161"/>
      <c r="P82" s="161"/>
      <c r="Q82" s="161"/>
      <c r="R82" s="161"/>
    </row>
    <row r="83" s="137" customFormat="1" ht="13.5" spans="1:18">
      <c r="A83" s="169" t="s">
        <v>273</v>
      </c>
      <c r="B83" s="169" t="s">
        <v>162</v>
      </c>
      <c r="C83" s="170" t="s">
        <v>280</v>
      </c>
      <c r="D83" s="171" t="s">
        <v>209</v>
      </c>
      <c r="E83" s="171" t="s">
        <v>72</v>
      </c>
      <c r="F83" s="172" t="s">
        <v>191</v>
      </c>
      <c r="G83" s="153">
        <f t="shared" si="5"/>
        <v>35</v>
      </c>
      <c r="H83" s="173">
        <f t="shared" si="5"/>
        <v>35</v>
      </c>
      <c r="I83" s="182">
        <v>35</v>
      </c>
      <c r="J83" s="161"/>
      <c r="K83" s="161"/>
      <c r="L83" s="161"/>
      <c r="M83" s="161"/>
      <c r="N83" s="161"/>
      <c r="O83" s="161"/>
      <c r="P83" s="161"/>
      <c r="Q83" s="161"/>
      <c r="R83" s="161"/>
    </row>
    <row r="84" s="137" customFormat="1" ht="13.5" spans="1:18">
      <c r="A84" s="169" t="s">
        <v>273</v>
      </c>
      <c r="B84" s="169" t="s">
        <v>164</v>
      </c>
      <c r="C84" s="170" t="s">
        <v>281</v>
      </c>
      <c r="D84" s="171" t="s">
        <v>209</v>
      </c>
      <c r="E84" s="171" t="s">
        <v>72</v>
      </c>
      <c r="F84" s="172" t="s">
        <v>191</v>
      </c>
      <c r="G84" s="153">
        <f t="shared" si="5"/>
        <v>13</v>
      </c>
      <c r="H84" s="173">
        <f t="shared" si="5"/>
        <v>13</v>
      </c>
      <c r="I84" s="182">
        <v>13</v>
      </c>
      <c r="J84" s="161"/>
      <c r="K84" s="161"/>
      <c r="L84" s="161"/>
      <c r="M84" s="161"/>
      <c r="N84" s="161"/>
      <c r="O84" s="161"/>
      <c r="P84" s="161"/>
      <c r="Q84" s="161"/>
      <c r="R84" s="161"/>
    </row>
    <row r="85" s="137" customFormat="1" ht="13.5" spans="1:18">
      <c r="A85" s="169" t="s">
        <v>273</v>
      </c>
      <c r="B85" s="169" t="s">
        <v>168</v>
      </c>
      <c r="C85" s="170" t="s">
        <v>282</v>
      </c>
      <c r="D85" s="171" t="s">
        <v>209</v>
      </c>
      <c r="E85" s="171" t="s">
        <v>72</v>
      </c>
      <c r="F85" s="172" t="s">
        <v>191</v>
      </c>
      <c r="G85" s="153">
        <f t="shared" si="5"/>
        <v>12</v>
      </c>
      <c r="H85" s="173">
        <f t="shared" si="5"/>
        <v>12</v>
      </c>
      <c r="I85" s="182">
        <v>12</v>
      </c>
      <c r="J85" s="161"/>
      <c r="K85" s="161"/>
      <c r="L85" s="161"/>
      <c r="M85" s="161"/>
      <c r="N85" s="161"/>
      <c r="O85" s="161"/>
      <c r="P85" s="161"/>
      <c r="Q85" s="161"/>
      <c r="R85" s="161"/>
    </row>
    <row r="86" s="137" customFormat="1" ht="13.5" spans="1:18">
      <c r="A86" s="169" t="s">
        <v>273</v>
      </c>
      <c r="B86" s="169" t="s">
        <v>95</v>
      </c>
      <c r="C86" s="170" t="s">
        <v>283</v>
      </c>
      <c r="D86" s="171" t="s">
        <v>209</v>
      </c>
      <c r="E86" s="171" t="s">
        <v>72</v>
      </c>
      <c r="F86" s="172" t="s">
        <v>191</v>
      </c>
      <c r="G86" s="153">
        <f t="shared" si="5"/>
        <v>15</v>
      </c>
      <c r="H86" s="173">
        <f t="shared" si="5"/>
        <v>15</v>
      </c>
      <c r="I86" s="182">
        <v>15</v>
      </c>
      <c r="J86" s="161"/>
      <c r="K86" s="161"/>
      <c r="L86" s="161"/>
      <c r="M86" s="161"/>
      <c r="N86" s="161"/>
      <c r="O86" s="161"/>
      <c r="P86" s="161"/>
      <c r="Q86" s="161"/>
      <c r="R86" s="161"/>
    </row>
    <row r="87" s="137" customFormat="1" ht="13.5" spans="1:18">
      <c r="A87" s="169" t="s">
        <v>273</v>
      </c>
      <c r="B87" s="169" t="s">
        <v>176</v>
      </c>
      <c r="C87" s="170" t="s">
        <v>284</v>
      </c>
      <c r="D87" s="171" t="s">
        <v>209</v>
      </c>
      <c r="E87" s="171" t="s">
        <v>168</v>
      </c>
      <c r="F87" s="172" t="s">
        <v>285</v>
      </c>
      <c r="G87" s="153">
        <f t="shared" si="5"/>
        <v>210</v>
      </c>
      <c r="H87" s="173">
        <f t="shared" si="5"/>
        <v>210</v>
      </c>
      <c r="I87" s="182">
        <v>210</v>
      </c>
      <c r="J87" s="161"/>
      <c r="K87" s="161"/>
      <c r="L87" s="161"/>
      <c r="M87" s="161"/>
      <c r="N87" s="161"/>
      <c r="O87" s="161"/>
      <c r="P87" s="161"/>
      <c r="Q87" s="161"/>
      <c r="R87" s="161"/>
    </row>
    <row r="88" s="137" customFormat="1" ht="13.5" spans="1:18">
      <c r="A88" s="169" t="s">
        <v>273</v>
      </c>
      <c r="B88" s="169" t="s">
        <v>180</v>
      </c>
      <c r="C88" s="170" t="s">
        <v>286</v>
      </c>
      <c r="D88" s="171" t="s">
        <v>209</v>
      </c>
      <c r="E88" s="171" t="s">
        <v>72</v>
      </c>
      <c r="F88" s="172" t="s">
        <v>191</v>
      </c>
      <c r="G88" s="153">
        <f t="shared" si="5"/>
        <v>30</v>
      </c>
      <c r="H88" s="173">
        <f t="shared" si="5"/>
        <v>30</v>
      </c>
      <c r="I88" s="182">
        <v>30</v>
      </c>
      <c r="J88" s="161"/>
      <c r="K88" s="161"/>
      <c r="L88" s="161"/>
      <c r="M88" s="161"/>
      <c r="N88" s="161"/>
      <c r="O88" s="161"/>
      <c r="P88" s="161"/>
      <c r="Q88" s="161"/>
      <c r="R88" s="161"/>
    </row>
    <row r="89" s="137" customFormat="1" ht="13.5" spans="1:18">
      <c r="A89" s="169" t="s">
        <v>273</v>
      </c>
      <c r="B89" s="169" t="s">
        <v>287</v>
      </c>
      <c r="C89" s="170" t="s">
        <v>211</v>
      </c>
      <c r="D89" s="171" t="s">
        <v>209</v>
      </c>
      <c r="E89" s="171" t="s">
        <v>51</v>
      </c>
      <c r="F89" s="172" t="s">
        <v>211</v>
      </c>
      <c r="G89" s="153">
        <f t="shared" si="5"/>
        <v>2</v>
      </c>
      <c r="H89" s="173">
        <f t="shared" si="5"/>
        <v>2</v>
      </c>
      <c r="I89" s="182">
        <v>2</v>
      </c>
      <c r="J89" s="161"/>
      <c r="K89" s="161"/>
      <c r="L89" s="161"/>
      <c r="M89" s="161"/>
      <c r="N89" s="161"/>
      <c r="O89" s="161"/>
      <c r="P89" s="161"/>
      <c r="Q89" s="161"/>
      <c r="R89" s="161"/>
    </row>
    <row r="90" s="137" customFormat="1" ht="13.5" spans="1:18">
      <c r="A90" s="169" t="s">
        <v>273</v>
      </c>
      <c r="B90" s="169" t="s">
        <v>288</v>
      </c>
      <c r="C90" s="170" t="s">
        <v>215</v>
      </c>
      <c r="D90" s="171" t="s">
        <v>209</v>
      </c>
      <c r="E90" s="171" t="s">
        <v>158</v>
      </c>
      <c r="F90" s="172" t="s">
        <v>215</v>
      </c>
      <c r="G90" s="153">
        <f t="shared" si="5"/>
        <v>5</v>
      </c>
      <c r="H90" s="173">
        <f t="shared" si="5"/>
        <v>5</v>
      </c>
      <c r="I90" s="182">
        <v>5</v>
      </c>
      <c r="J90" s="161"/>
      <c r="K90" s="161"/>
      <c r="L90" s="161"/>
      <c r="M90" s="161"/>
      <c r="N90" s="161"/>
      <c r="O90" s="161"/>
      <c r="P90" s="161"/>
      <c r="Q90" s="161"/>
      <c r="R90" s="161"/>
    </row>
    <row r="91" s="137" customFormat="1" ht="13.5" spans="1:18">
      <c r="A91" s="169" t="s">
        <v>273</v>
      </c>
      <c r="B91" s="169" t="s">
        <v>289</v>
      </c>
      <c r="C91" s="170" t="s">
        <v>218</v>
      </c>
      <c r="D91" s="171" t="s">
        <v>209</v>
      </c>
      <c r="E91" s="171" t="s">
        <v>198</v>
      </c>
      <c r="F91" s="172" t="s">
        <v>218</v>
      </c>
      <c r="G91" s="153">
        <f t="shared" si="5"/>
        <v>2</v>
      </c>
      <c r="H91" s="173">
        <f t="shared" si="5"/>
        <v>2</v>
      </c>
      <c r="I91" s="182">
        <v>2</v>
      </c>
      <c r="J91" s="161"/>
      <c r="K91" s="161"/>
      <c r="L91" s="161"/>
      <c r="M91" s="161"/>
      <c r="N91" s="161"/>
      <c r="O91" s="161"/>
      <c r="P91" s="161"/>
      <c r="Q91" s="161"/>
      <c r="R91" s="161"/>
    </row>
    <row r="92" s="137" customFormat="1" ht="24" spans="1:18">
      <c r="A92" s="169" t="s">
        <v>273</v>
      </c>
      <c r="B92" s="169" t="s">
        <v>219</v>
      </c>
      <c r="C92" s="170" t="s">
        <v>290</v>
      </c>
      <c r="D92" s="171" t="s">
        <v>209</v>
      </c>
      <c r="E92" s="171" t="s">
        <v>195</v>
      </c>
      <c r="F92" s="172" t="s">
        <v>222</v>
      </c>
      <c r="G92" s="153">
        <f t="shared" si="5"/>
        <v>250</v>
      </c>
      <c r="H92" s="173">
        <f t="shared" si="5"/>
        <v>250</v>
      </c>
      <c r="I92" s="182">
        <v>250</v>
      </c>
      <c r="J92" s="161"/>
      <c r="K92" s="161"/>
      <c r="L92" s="161"/>
      <c r="M92" s="161"/>
      <c r="N92" s="161"/>
      <c r="O92" s="161"/>
      <c r="P92" s="161"/>
      <c r="Q92" s="161"/>
      <c r="R92" s="161"/>
    </row>
    <row r="93" s="137" customFormat="1" ht="13.5" spans="1:18">
      <c r="A93" s="169" t="s">
        <v>273</v>
      </c>
      <c r="B93" s="169" t="s">
        <v>223</v>
      </c>
      <c r="C93" s="170" t="s">
        <v>291</v>
      </c>
      <c r="D93" s="171" t="s">
        <v>209</v>
      </c>
      <c r="E93" s="171" t="s">
        <v>195</v>
      </c>
      <c r="F93" s="172" t="s">
        <v>222</v>
      </c>
      <c r="G93" s="153">
        <f t="shared" si="5"/>
        <v>10</v>
      </c>
      <c r="H93" s="173">
        <f t="shared" si="5"/>
        <v>10</v>
      </c>
      <c r="I93" s="182">
        <v>10</v>
      </c>
      <c r="J93" s="161"/>
      <c r="K93" s="161"/>
      <c r="L93" s="161"/>
      <c r="M93" s="161"/>
      <c r="N93" s="161"/>
      <c r="O93" s="161"/>
      <c r="P93" s="161"/>
      <c r="Q93" s="161"/>
      <c r="R93" s="161"/>
    </row>
    <row r="94" s="137" customFormat="1" ht="13.5" spans="1:18">
      <c r="A94" s="169" t="s">
        <v>273</v>
      </c>
      <c r="B94" s="169" t="s">
        <v>292</v>
      </c>
      <c r="C94" s="170" t="s">
        <v>293</v>
      </c>
      <c r="D94" s="171" t="s">
        <v>209</v>
      </c>
      <c r="E94" s="171" t="s">
        <v>76</v>
      </c>
      <c r="F94" s="172" t="s">
        <v>194</v>
      </c>
      <c r="G94" s="153">
        <f t="shared" si="5"/>
        <v>505</v>
      </c>
      <c r="H94" s="173">
        <f t="shared" si="5"/>
        <v>505</v>
      </c>
      <c r="I94" s="179">
        <v>505</v>
      </c>
      <c r="J94" s="161"/>
      <c r="K94" s="161"/>
      <c r="L94" s="161"/>
      <c r="M94" s="161"/>
      <c r="N94" s="161"/>
      <c r="O94" s="161"/>
      <c r="P94" s="161"/>
      <c r="Q94" s="161"/>
      <c r="R94" s="161"/>
    </row>
    <row r="95" s="137" customFormat="1" ht="13.5" spans="1:18">
      <c r="A95" s="169" t="s">
        <v>273</v>
      </c>
      <c r="B95" s="169" t="s">
        <v>228</v>
      </c>
      <c r="C95" s="170" t="s">
        <v>194</v>
      </c>
      <c r="D95" s="171" t="s">
        <v>209</v>
      </c>
      <c r="E95" s="171" t="s">
        <v>76</v>
      </c>
      <c r="F95" s="172" t="s">
        <v>194</v>
      </c>
      <c r="G95" s="153">
        <f t="shared" si="5"/>
        <v>70</v>
      </c>
      <c r="H95" s="173">
        <f t="shared" si="5"/>
        <v>70</v>
      </c>
      <c r="I95" s="182">
        <v>70</v>
      </c>
      <c r="J95" s="161"/>
      <c r="K95" s="161"/>
      <c r="L95" s="161"/>
      <c r="M95" s="161"/>
      <c r="N95" s="161"/>
      <c r="O95" s="161"/>
      <c r="P95" s="161"/>
      <c r="Q95" s="161"/>
      <c r="R95" s="161"/>
    </row>
    <row r="96" s="137" customFormat="1" ht="24" spans="1:18">
      <c r="A96" s="169" t="s">
        <v>273</v>
      </c>
      <c r="B96" s="169" t="s">
        <v>294</v>
      </c>
      <c r="C96" s="170" t="s">
        <v>295</v>
      </c>
      <c r="D96" s="171" t="s">
        <v>209</v>
      </c>
      <c r="E96" s="171" t="s">
        <v>164</v>
      </c>
      <c r="F96" s="172" t="s">
        <v>234</v>
      </c>
      <c r="G96" s="153">
        <f t="shared" si="5"/>
        <v>40</v>
      </c>
      <c r="H96" s="173">
        <f t="shared" si="5"/>
        <v>40</v>
      </c>
      <c r="I96" s="182">
        <v>40</v>
      </c>
      <c r="J96" s="161"/>
      <c r="K96" s="161"/>
      <c r="L96" s="161"/>
      <c r="M96" s="161"/>
      <c r="N96" s="161"/>
      <c r="O96" s="161"/>
      <c r="P96" s="161"/>
      <c r="Q96" s="161"/>
      <c r="R96" s="161"/>
    </row>
    <row r="97" s="137" customFormat="1" ht="13.5" spans="1:18">
      <c r="A97" s="169" t="s">
        <v>273</v>
      </c>
      <c r="B97" s="169" t="s">
        <v>296</v>
      </c>
      <c r="C97" s="170" t="s">
        <v>297</v>
      </c>
      <c r="D97" s="171" t="s">
        <v>209</v>
      </c>
      <c r="E97" s="171" t="s">
        <v>72</v>
      </c>
      <c r="F97" s="172" t="s">
        <v>191</v>
      </c>
      <c r="G97" s="153">
        <f t="shared" si="5"/>
        <v>19</v>
      </c>
      <c r="H97" s="173">
        <f t="shared" si="5"/>
        <v>19</v>
      </c>
      <c r="I97" s="179">
        <v>19</v>
      </c>
      <c r="J97" s="161"/>
      <c r="K97" s="161"/>
      <c r="L97" s="161"/>
      <c r="M97" s="161"/>
      <c r="N97" s="161"/>
      <c r="O97" s="161"/>
      <c r="P97" s="161"/>
      <c r="Q97" s="161"/>
      <c r="R97" s="161"/>
    </row>
    <row r="98" s="137" customFormat="1" ht="24" spans="1:18">
      <c r="A98" s="169" t="s">
        <v>273</v>
      </c>
      <c r="B98" s="169" t="s">
        <v>59</v>
      </c>
      <c r="C98" s="170" t="s">
        <v>298</v>
      </c>
      <c r="D98" s="171" t="s">
        <v>209</v>
      </c>
      <c r="E98" s="171" t="s">
        <v>59</v>
      </c>
      <c r="F98" s="172" t="s">
        <v>237</v>
      </c>
      <c r="G98" s="153" t="str">
        <f t="shared" si="5"/>
        <v>6</v>
      </c>
      <c r="H98" s="173" t="str">
        <f t="shared" si="5"/>
        <v>6</v>
      </c>
      <c r="I98" s="181" t="s">
        <v>299</v>
      </c>
      <c r="J98" s="161"/>
      <c r="K98" s="161"/>
      <c r="L98" s="161"/>
      <c r="M98" s="161"/>
      <c r="N98" s="161"/>
      <c r="O98" s="161"/>
      <c r="P98" s="161"/>
      <c r="Q98" s="161"/>
      <c r="R98" s="161"/>
    </row>
    <row r="99" s="137" customFormat="1" ht="13.5" spans="1:18">
      <c r="A99" s="169" t="s">
        <v>300</v>
      </c>
      <c r="B99" s="169" t="s">
        <v>51</v>
      </c>
      <c r="C99" s="170" t="s">
        <v>301</v>
      </c>
      <c r="D99" s="171" t="s">
        <v>302</v>
      </c>
      <c r="E99" s="171" t="s">
        <v>76</v>
      </c>
      <c r="F99" s="172" t="s">
        <v>242</v>
      </c>
      <c r="G99" s="153">
        <f t="shared" si="5"/>
        <v>3.71</v>
      </c>
      <c r="H99" s="173">
        <f t="shared" si="5"/>
        <v>3.71</v>
      </c>
      <c r="I99" s="179">
        <v>3.71</v>
      </c>
      <c r="J99" s="161"/>
      <c r="K99" s="161"/>
      <c r="L99" s="161"/>
      <c r="M99" s="161"/>
      <c r="N99" s="161"/>
      <c r="O99" s="161"/>
      <c r="P99" s="161"/>
      <c r="Q99" s="161"/>
      <c r="R99" s="161"/>
    </row>
    <row r="100" s="137" customFormat="1" ht="13.5" spans="1:18">
      <c r="A100" s="169" t="s">
        <v>303</v>
      </c>
      <c r="B100" s="169" t="s">
        <v>51</v>
      </c>
      <c r="C100" s="170" t="s">
        <v>304</v>
      </c>
      <c r="D100" s="171" t="s">
        <v>254</v>
      </c>
      <c r="E100" s="171" t="s">
        <v>198</v>
      </c>
      <c r="F100" s="172" t="s">
        <v>258</v>
      </c>
      <c r="G100" s="153">
        <f t="shared" si="5"/>
        <v>0</v>
      </c>
      <c r="H100" s="173">
        <f t="shared" si="5"/>
        <v>0</v>
      </c>
      <c r="I100" s="181"/>
      <c r="J100" s="161"/>
      <c r="K100" s="161"/>
      <c r="L100" s="161"/>
      <c r="M100" s="161"/>
      <c r="N100" s="161"/>
      <c r="O100" s="161"/>
      <c r="P100" s="161"/>
      <c r="Q100" s="161"/>
      <c r="R100" s="161"/>
    </row>
    <row r="101" s="137" customFormat="1" ht="13.5" spans="1:18">
      <c r="A101" s="169" t="s">
        <v>303</v>
      </c>
      <c r="B101" s="169" t="s">
        <v>158</v>
      </c>
      <c r="C101" s="170" t="s">
        <v>305</v>
      </c>
      <c r="D101" s="171" t="s">
        <v>254</v>
      </c>
      <c r="E101" s="171" t="s">
        <v>198</v>
      </c>
      <c r="F101" s="172" t="s">
        <v>258</v>
      </c>
      <c r="G101" s="153">
        <f t="shared" si="5"/>
        <v>0</v>
      </c>
      <c r="H101" s="173">
        <f t="shared" si="5"/>
        <v>0</v>
      </c>
      <c r="I101" s="181"/>
      <c r="J101" s="161"/>
      <c r="K101" s="161"/>
      <c r="L101" s="161"/>
      <c r="M101" s="161"/>
      <c r="N101" s="161"/>
      <c r="O101" s="161"/>
      <c r="P101" s="161"/>
      <c r="Q101" s="161"/>
      <c r="R101" s="161"/>
    </row>
    <row r="102" s="138" customFormat="1" ht="13.5" spans="1:18">
      <c r="A102" s="174"/>
      <c r="B102" s="174"/>
      <c r="C102" s="175" t="s">
        <v>78</v>
      </c>
      <c r="D102" s="174"/>
      <c r="E102" s="174"/>
      <c r="F102" s="174"/>
      <c r="G102" s="176">
        <f>G103</f>
        <v>126</v>
      </c>
      <c r="H102" s="176">
        <f>H103</f>
        <v>126</v>
      </c>
      <c r="I102" s="176">
        <f>I103</f>
        <v>126</v>
      </c>
      <c r="J102" s="174"/>
      <c r="K102" s="174"/>
      <c r="L102" s="174"/>
      <c r="M102" s="174"/>
      <c r="N102" s="174"/>
      <c r="O102" s="174"/>
      <c r="P102" s="174"/>
      <c r="Q102" s="174"/>
      <c r="R102" s="174"/>
    </row>
    <row r="103" s="137" customFormat="1" ht="13.5" spans="1:18">
      <c r="A103" s="177">
        <v>399</v>
      </c>
      <c r="B103" s="177">
        <v>99</v>
      </c>
      <c r="C103" s="156" t="s">
        <v>306</v>
      </c>
      <c r="D103" s="177" t="s">
        <v>307</v>
      </c>
      <c r="E103" s="177" t="s">
        <v>59</v>
      </c>
      <c r="F103" s="178" t="s">
        <v>306</v>
      </c>
      <c r="G103" s="153">
        <f>H103</f>
        <v>126</v>
      </c>
      <c r="H103" s="153">
        <v>126</v>
      </c>
      <c r="I103" s="151">
        <v>126</v>
      </c>
      <c r="J103" s="161"/>
      <c r="K103" s="161"/>
      <c r="L103" s="161"/>
      <c r="M103" s="161"/>
      <c r="N103" s="161"/>
      <c r="O103" s="161"/>
      <c r="P103" s="161"/>
      <c r="Q103" s="161"/>
      <c r="R103" s="16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C36"/>
  <sheetViews>
    <sheetView showGridLines="0" showZeros="0" workbookViewId="0">
      <selection activeCell="A3" sqref="A3"/>
    </sheetView>
  </sheetViews>
  <sheetFormatPr defaultColWidth="8.875" defaultRowHeight="14.25" outlineLevelCol="2"/>
  <cols>
    <col min="1" max="1" width="55.375" style="123" customWidth="1"/>
    <col min="2" max="2" width="51.75" style="123" customWidth="1"/>
    <col min="3" max="3" width="27" style="123" customWidth="1"/>
    <col min="4" max="32" width="9" style="123"/>
    <col min="33" max="16384" width="8.875" style="123"/>
  </cols>
  <sheetData>
    <row r="1" spans="2:2">
      <c r="B1" s="124" t="s">
        <v>320</v>
      </c>
    </row>
    <row r="2" s="121" customFormat="1" ht="42" customHeight="1" spans="1:3">
      <c r="A2" s="125" t="s">
        <v>321</v>
      </c>
      <c r="B2" s="125"/>
      <c r="C2" s="126"/>
    </row>
    <row r="3" ht="15" customHeight="1" spans="1:2">
      <c r="A3" s="84" t="s">
        <v>2</v>
      </c>
      <c r="B3" s="127" t="s">
        <v>322</v>
      </c>
    </row>
    <row r="4" s="122" customFormat="1" ht="19.9" customHeight="1" spans="1:3">
      <c r="A4" s="128" t="s">
        <v>323</v>
      </c>
      <c r="B4" s="129" t="s">
        <v>324</v>
      </c>
      <c r="C4" s="123"/>
    </row>
    <row r="5" s="122" customFormat="1" ht="19.9" customHeight="1" spans="1:3">
      <c r="A5" s="130" t="s">
        <v>325</v>
      </c>
      <c r="B5" s="131">
        <f>B6+B7+B8</f>
        <v>330.99</v>
      </c>
      <c r="C5" s="123"/>
    </row>
    <row r="6" s="122" customFormat="1" ht="19.9" customHeight="1" spans="1:3">
      <c r="A6" s="132" t="s">
        <v>326</v>
      </c>
      <c r="B6" s="131">
        <v>0</v>
      </c>
      <c r="C6" s="123"/>
    </row>
    <row r="7" s="122" customFormat="1" ht="19.9" customHeight="1" spans="1:3">
      <c r="A7" s="132" t="s">
        <v>327</v>
      </c>
      <c r="B7" s="131">
        <v>4.99</v>
      </c>
      <c r="C7" s="123"/>
    </row>
    <row r="8" s="122" customFormat="1" ht="19.9" customHeight="1" spans="1:3">
      <c r="A8" s="132" t="s">
        <v>328</v>
      </c>
      <c r="B8" s="131">
        <f>B9+B10</f>
        <v>326</v>
      </c>
      <c r="C8" s="123"/>
    </row>
    <row r="9" s="122" customFormat="1" ht="19.9" customHeight="1" spans="1:3">
      <c r="A9" s="132" t="s">
        <v>329</v>
      </c>
      <c r="B9" s="133">
        <v>176</v>
      </c>
      <c r="C9" s="123"/>
    </row>
    <row r="10" s="122" customFormat="1" ht="19.9" customHeight="1" spans="1:3">
      <c r="A10" s="132" t="s">
        <v>330</v>
      </c>
      <c r="B10" s="134">
        <v>150</v>
      </c>
      <c r="C10" s="123"/>
    </row>
    <row r="11" s="122" customFormat="1" ht="6" customHeight="1" spans="1:3">
      <c r="A11" s="135"/>
      <c r="B11" s="135"/>
      <c r="C11" s="123"/>
    </row>
    <row r="12" s="122" customFormat="1" ht="78" customHeight="1" spans="1:3">
      <c r="A12" s="136" t="s">
        <v>331</v>
      </c>
      <c r="B12" s="136"/>
      <c r="C12" s="123"/>
    </row>
    <row r="13" s="122" customFormat="1" customHeight="1" spans="1:3">
      <c r="A13" s="123"/>
      <c r="B13" s="123"/>
      <c r="C13" s="123"/>
    </row>
    <row r="14" s="122" customFormat="1" customHeight="1" spans="1:3">
      <c r="A14" s="123"/>
      <c r="B14" s="123"/>
      <c r="C14" s="123"/>
    </row>
    <row r="15" s="122" customFormat="1" customHeight="1" spans="1:3">
      <c r="A15" s="123"/>
      <c r="B15" s="123"/>
      <c r="C15" s="123"/>
    </row>
    <row r="16" s="122" customFormat="1" customHeight="1" spans="1:3">
      <c r="A16" s="123"/>
      <c r="B16" s="123"/>
      <c r="C16" s="123"/>
    </row>
    <row r="17" s="122" customFormat="1" customHeight="1" spans="1:3">
      <c r="A17" s="123"/>
      <c r="B17" s="123"/>
      <c r="C17" s="123"/>
    </row>
    <row r="18" s="122" customFormat="1" customHeight="1"/>
    <row r="19" s="122" customFormat="1" customHeight="1"/>
    <row r="20" s="122" customFormat="1" customHeight="1"/>
    <row r="21" s="122" customFormat="1" customHeight="1"/>
    <row r="22" s="122" customFormat="1" customHeight="1"/>
    <row r="23" s="122" customFormat="1" customHeight="1"/>
    <row r="24" s="122" customFormat="1" customHeight="1"/>
    <row r="25" s="122" customFormat="1" customHeight="1"/>
    <row r="26" s="122" customFormat="1" customHeight="1"/>
    <row r="27" s="122" customFormat="1" customHeight="1"/>
    <row r="28" s="122" customFormat="1" customHeight="1"/>
    <row r="29" s="122" customFormat="1" customHeight="1"/>
    <row r="30" s="122" customFormat="1" customHeight="1"/>
    <row r="31" s="122" customFormat="1" customHeight="1"/>
    <row r="32" s="122" customFormat="1" customHeight="1"/>
    <row r="33" s="122" customFormat="1" customHeight="1" spans="1:3">
      <c r="A33" s="123"/>
      <c r="B33" s="123"/>
      <c r="C33" s="123"/>
    </row>
    <row r="34" s="122" customFormat="1" customHeight="1" spans="1:3">
      <c r="A34" s="123"/>
      <c r="B34" s="123"/>
      <c r="C34" s="123"/>
    </row>
    <row r="35" s="122" customFormat="1" customHeight="1" spans="1:3">
      <c r="A35" s="123"/>
      <c r="B35" s="123"/>
      <c r="C35" s="123"/>
    </row>
    <row r="36" s="122" customFormat="1" customHeight="1" spans="1:3">
      <c r="A36" s="123"/>
      <c r="B36" s="123"/>
      <c r="C36" s="123"/>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N31"/>
  <sheetViews>
    <sheetView showGridLines="0" showZeros="0" workbookViewId="0">
      <selection activeCell="G15" sqref="G15"/>
    </sheetView>
  </sheetViews>
  <sheetFormatPr defaultColWidth="7" defaultRowHeight="11.25"/>
  <cols>
    <col min="1" max="2" width="3.375" style="77" customWidth="1"/>
    <col min="3" max="3" width="3.625" style="77" customWidth="1"/>
    <col min="4" max="4" width="8.375" style="77" customWidth="1"/>
    <col min="5" max="5" width="18.625" style="77" customWidth="1"/>
    <col min="6" max="6" width="10.25" style="77" customWidth="1"/>
    <col min="7" max="10" width="10.625" style="77" customWidth="1"/>
    <col min="11" max="11" width="10.75" style="77" customWidth="1"/>
    <col min="12" max="12" width="7.25" style="77" customWidth="1"/>
    <col min="13" max="13" width="7" style="77"/>
    <col min="14" max="14" width="4.75" style="77" customWidth="1"/>
    <col min="15" max="16384" width="7" style="77"/>
  </cols>
  <sheetData>
    <row r="1" s="113" customFormat="1" ht="12" spans="11:11">
      <c r="K1" s="80" t="s">
        <v>332</v>
      </c>
    </row>
    <row r="2" ht="42" customHeight="1" spans="1:12">
      <c r="A2" s="115" t="s">
        <v>333</v>
      </c>
      <c r="B2" s="115"/>
      <c r="C2" s="115"/>
      <c r="D2" s="115"/>
      <c r="E2" s="115"/>
      <c r="F2" s="115"/>
      <c r="G2" s="115"/>
      <c r="H2" s="115"/>
      <c r="I2" s="115"/>
      <c r="J2" s="115"/>
      <c r="K2" s="115"/>
      <c r="L2" s="115"/>
    </row>
    <row r="3" ht="15" customHeight="1" spans="1:13">
      <c r="A3" s="84" t="s">
        <v>2</v>
      </c>
      <c r="B3" s="84"/>
      <c r="C3" s="84"/>
      <c r="D3" s="84"/>
      <c r="E3" s="84"/>
      <c r="F3" s="116"/>
      <c r="G3" s="85"/>
      <c r="H3" s="85"/>
      <c r="I3" s="85"/>
      <c r="J3" s="85"/>
      <c r="K3" s="85"/>
      <c r="L3" s="107" t="s">
        <v>3</v>
      </c>
      <c r="M3" s="107"/>
    </row>
    <row r="4" s="78" customFormat="1" ht="16.5" customHeight="1" spans="1:14">
      <c r="A4" s="86" t="s">
        <v>84</v>
      </c>
      <c r="B4" s="87"/>
      <c r="C4" s="88"/>
      <c r="D4" s="89" t="s">
        <v>40</v>
      </c>
      <c r="E4" s="100" t="s">
        <v>85</v>
      </c>
      <c r="F4" s="90" t="s">
        <v>42</v>
      </c>
      <c r="G4" s="91" t="s">
        <v>86</v>
      </c>
      <c r="H4" s="91"/>
      <c r="I4" s="91"/>
      <c r="J4" s="91"/>
      <c r="K4" s="91"/>
      <c r="L4" s="91" t="s">
        <v>87</v>
      </c>
      <c r="M4" s="91"/>
      <c r="N4" s="91"/>
    </row>
    <row r="5" s="78" customFormat="1" ht="14.25" customHeight="1" spans="1:14">
      <c r="A5" s="117" t="s">
        <v>43</v>
      </c>
      <c r="B5" s="99" t="s">
        <v>44</v>
      </c>
      <c r="C5" s="99" t="s">
        <v>45</v>
      </c>
      <c r="D5" s="94"/>
      <c r="E5" s="100"/>
      <c r="F5" s="90"/>
      <c r="G5" s="90" t="s">
        <v>18</v>
      </c>
      <c r="H5" s="90" t="s">
        <v>88</v>
      </c>
      <c r="I5" s="119" t="s">
        <v>89</v>
      </c>
      <c r="J5" s="119" t="s">
        <v>90</v>
      </c>
      <c r="K5" s="90" t="s">
        <v>91</v>
      </c>
      <c r="L5" s="90" t="s">
        <v>18</v>
      </c>
      <c r="M5" s="90" t="s">
        <v>92</v>
      </c>
      <c r="N5" s="90" t="s">
        <v>93</v>
      </c>
    </row>
    <row r="6" s="78" customFormat="1" ht="37.5" customHeight="1" spans="1:14">
      <c r="A6" s="117"/>
      <c r="B6" s="99"/>
      <c r="C6" s="99"/>
      <c r="D6" s="96"/>
      <c r="E6" s="100"/>
      <c r="F6" s="90"/>
      <c r="G6" s="90"/>
      <c r="H6" s="90"/>
      <c r="I6" s="119"/>
      <c r="J6" s="119"/>
      <c r="K6" s="90"/>
      <c r="L6" s="90"/>
      <c r="M6" s="90"/>
      <c r="N6" s="90"/>
    </row>
    <row r="7" s="78" customFormat="1" ht="20.1" customHeight="1" spans="1:14">
      <c r="A7" s="98" t="s">
        <v>334</v>
      </c>
      <c r="B7" s="99" t="s">
        <v>334</v>
      </c>
      <c r="C7" s="99" t="s">
        <v>334</v>
      </c>
      <c r="D7" s="99"/>
      <c r="E7" s="99" t="s">
        <v>334</v>
      </c>
      <c r="F7" s="100">
        <v>1</v>
      </c>
      <c r="G7" s="100">
        <v>2</v>
      </c>
      <c r="H7" s="100">
        <v>3</v>
      </c>
      <c r="I7" s="100">
        <v>4</v>
      </c>
      <c r="J7" s="100">
        <v>5</v>
      </c>
      <c r="K7" s="100">
        <v>6</v>
      </c>
      <c r="L7" s="100">
        <v>7</v>
      </c>
      <c r="M7" s="100">
        <v>8</v>
      </c>
      <c r="N7" s="100">
        <v>9</v>
      </c>
    </row>
    <row r="8" s="78" customFormat="1" ht="20.1" customHeight="1" spans="1:14">
      <c r="A8" s="101"/>
      <c r="B8" s="102"/>
      <c r="C8" s="102"/>
      <c r="D8" s="102"/>
      <c r="E8" s="103"/>
      <c r="F8" s="104"/>
      <c r="G8" s="104"/>
      <c r="H8" s="104"/>
      <c r="I8" s="104"/>
      <c r="J8" s="104"/>
      <c r="K8" s="104"/>
      <c r="L8" s="104"/>
      <c r="M8" s="120"/>
      <c r="N8" s="120"/>
    </row>
    <row r="9" s="114" customFormat="1" ht="21" customHeight="1" spans="1:14">
      <c r="A9" s="77" t="s">
        <v>335</v>
      </c>
      <c r="B9" s="77"/>
      <c r="C9" s="77"/>
      <c r="D9" s="77"/>
      <c r="E9" s="77"/>
      <c r="F9" s="77"/>
      <c r="G9" s="77"/>
      <c r="H9" s="77"/>
      <c r="I9" s="77"/>
      <c r="J9" s="77"/>
      <c r="K9" s="77"/>
      <c r="L9" s="77"/>
      <c r="M9" s="77"/>
      <c r="N9" s="77"/>
    </row>
    <row r="10" s="114" customFormat="1" ht="14.25" spans="1:12">
      <c r="A10" s="118"/>
      <c r="B10" s="118"/>
      <c r="C10" s="118"/>
      <c r="D10" s="118"/>
      <c r="E10" s="118"/>
      <c r="F10" s="118"/>
      <c r="G10" s="118"/>
      <c r="H10" s="118"/>
      <c r="I10" s="118"/>
      <c r="J10" s="118"/>
      <c r="K10" s="118"/>
      <c r="L10" s="118"/>
    </row>
    <row r="11" s="114" customFormat="1" ht="14.25" spans="1:12">
      <c r="A11" s="118"/>
      <c r="B11" s="118"/>
      <c r="C11" s="118"/>
      <c r="D11" s="118"/>
      <c r="E11" s="118"/>
      <c r="F11" s="118"/>
      <c r="G11" s="118"/>
      <c r="H11" s="118"/>
      <c r="I11" s="118"/>
      <c r="J11" s="118"/>
      <c r="K11" s="118"/>
      <c r="L11" s="118"/>
    </row>
    <row r="12" s="114" customFormat="1" ht="14.25" spans="1:12">
      <c r="A12" s="118"/>
      <c r="B12" s="118"/>
      <c r="C12" s="118"/>
      <c r="D12" s="118"/>
      <c r="E12" s="118"/>
      <c r="F12" s="118"/>
      <c r="G12" s="118"/>
      <c r="H12" s="118"/>
      <c r="I12" s="118"/>
      <c r="J12" s="118"/>
      <c r="K12" s="118"/>
      <c r="L12" s="118"/>
    </row>
    <row r="13" s="114" customFormat="1" ht="14.25"/>
    <row r="14" s="114" customFormat="1" ht="14.25"/>
    <row r="15" s="114" customFormat="1" ht="14.25"/>
    <row r="16" s="114" customFormat="1" ht="14.25"/>
    <row r="17" s="114" customFormat="1" ht="14.25"/>
    <row r="18" s="114" customFormat="1" ht="14.25"/>
    <row r="19" s="114" customFormat="1" ht="14.25"/>
    <row r="20" s="114" customFormat="1" ht="14.25"/>
    <row r="21" s="114" customFormat="1" ht="14.25"/>
    <row r="22" s="114" customFormat="1" ht="14.25"/>
    <row r="23" s="114" customFormat="1" ht="14.25"/>
    <row r="24" s="114" customFormat="1" ht="14.25"/>
    <row r="25" s="114" customFormat="1" ht="14.25"/>
    <row r="26" s="114" customFormat="1" ht="14.25"/>
    <row r="27" s="114" customFormat="1" ht="14.25"/>
    <row r="28" s="114" customFormat="1" ht="14.25"/>
    <row r="29" s="114" customFormat="1" ht="14.25"/>
    <row r="30" s="114" customFormat="1" ht="14.25"/>
    <row r="31" s="114" customFormat="1" ht="14.25"/>
  </sheetData>
  <mergeCells count="21">
    <mergeCell ref="A2:L2"/>
    <mergeCell ref="A3:E3"/>
    <mergeCell ref="L3:M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13</vt:i4>
      </vt:variant>
    </vt:vector>
  </HeadingPairs>
  <TitlesOfParts>
    <vt:vector size="13"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7支出经济分类汇总表</vt:lpstr>
      <vt:lpstr>8一般公共预算“三公”经费支出情况表</vt:lpstr>
      <vt:lpstr>9政府性基金预算支出情况表</vt:lpstr>
      <vt:lpstr>10国有资本经营预算收支表</vt:lpstr>
      <vt:lpstr>整体绩效表</vt:lpstr>
      <vt:lpstr>项目（劳务派遣）绩效目标申报表</vt:lpstr>
      <vt:lpstr>项目（扫黑除恶）绩效目标申报表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2021-02-22T01:16:00Z</cp:lastPrinted>
  <dcterms:modified xsi:type="dcterms:W3CDTF">2022-09-21T02:24:54Z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BF578814317040308D8BEED2628C125E</vt:lpwstr>
  </property>
</Properties>
</file>